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4\PPTO 2016 version TXT\9 Series\"/>
    </mc:Choice>
  </mc:AlternateContent>
  <bookViews>
    <workbookView xWindow="-15" yWindow="-15" windowWidth="9570" windowHeight="12360" firstSheet="1" activeTab="2"/>
  </bookViews>
  <sheets>
    <sheet name="Hoja1" sheetId="1" state="hidden" r:id="rId1"/>
    <sheet name="Entidades" sheetId="4" r:id="rId2"/>
    <sheet name="Ingresos Ad Central" sheetId="2" r:id="rId3"/>
  </sheets>
  <definedNames>
    <definedName name="_xlnm.Print_Titles" localSheetId="1">Entidades!$B:$B,Entidades!$1:$7</definedName>
    <definedName name="_xlnm.Print_Titles" localSheetId="0">Hoja1!$A:$A</definedName>
  </definedNames>
  <calcPr calcId="152511" calcMode="manual"/>
</workbook>
</file>

<file path=xl/calcChain.xml><?xml version="1.0" encoding="utf-8"?>
<calcChain xmlns="http://schemas.openxmlformats.org/spreadsheetml/2006/main">
  <c r="AC72" i="1" l="1"/>
  <c r="AC69" i="1"/>
  <c r="P69" i="1"/>
  <c r="CE32" i="1"/>
  <c r="CE64" i="1"/>
  <c r="CE62" i="1"/>
  <c r="CE60" i="1"/>
  <c r="CE65" i="1" s="1"/>
  <c r="CE66" i="1" s="1"/>
  <c r="CE81" i="1"/>
  <c r="CE79" i="1"/>
  <c r="CH80" i="1"/>
  <c r="CJ80" i="1"/>
  <c r="CK80" i="1"/>
  <c r="CL80" i="1" s="1"/>
  <c r="CO32" i="1"/>
  <c r="CO64" i="1"/>
  <c r="CO62" i="1"/>
  <c r="CO60" i="1"/>
  <c r="CO81" i="1"/>
  <c r="CO79" i="1"/>
  <c r="CR80" i="1"/>
  <c r="CT80" i="1"/>
  <c r="CU80" i="1"/>
  <c r="CV80" i="1"/>
  <c r="CW32" i="1"/>
  <c r="CW64" i="1"/>
  <c r="CW65" i="1" s="1"/>
  <c r="CW62" i="1"/>
  <c r="CW60" i="1"/>
  <c r="CW81" i="1"/>
  <c r="CW79" i="1"/>
  <c r="CZ32" i="1"/>
  <c r="CZ64" i="1"/>
  <c r="CZ62" i="1"/>
  <c r="CZ60" i="1"/>
  <c r="CZ81" i="1"/>
  <c r="CZ79" i="1"/>
  <c r="CX79" i="1" s="1"/>
  <c r="CX80" i="1"/>
  <c r="CX75" i="1"/>
  <c r="CX72" i="1"/>
  <c r="CX69" i="1"/>
  <c r="CX68" i="1"/>
  <c r="CX67" i="1"/>
  <c r="CX63" i="1"/>
  <c r="CX61" i="1"/>
  <c r="CX60" i="1"/>
  <c r="CX59" i="1"/>
  <c r="CX58" i="1"/>
  <c r="CX57" i="1"/>
  <c r="CX56" i="1"/>
  <c r="CX55" i="1"/>
  <c r="CX54" i="1"/>
  <c r="CX53" i="1"/>
  <c r="CX52" i="1"/>
  <c r="CX51" i="1"/>
  <c r="CX50" i="1"/>
  <c r="CX49" i="1"/>
  <c r="CX48" i="1"/>
  <c r="CX47" i="1"/>
  <c r="CX46" i="1"/>
  <c r="CX45" i="1"/>
  <c r="CX44" i="1"/>
  <c r="CX43" i="1"/>
  <c r="CX32" i="1"/>
  <c r="CM81" i="1"/>
  <c r="CN81" i="1"/>
  <c r="CM32" i="1"/>
  <c r="CM64" i="1"/>
  <c r="CM62" i="1"/>
  <c r="CN62" i="1" s="1"/>
  <c r="CM60" i="1"/>
  <c r="CM65" i="1"/>
  <c r="CM66" i="1" s="1"/>
  <c r="CM79" i="1"/>
  <c r="CN80" i="1"/>
  <c r="CN75" i="1"/>
  <c r="CN72" i="1"/>
  <c r="CN69" i="1"/>
  <c r="CN68" i="1"/>
  <c r="CN67" i="1"/>
  <c r="CN63" i="1"/>
  <c r="CN61" i="1"/>
  <c r="CN60" i="1"/>
  <c r="CN59" i="1"/>
  <c r="CN58" i="1"/>
  <c r="CN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N44" i="1"/>
  <c r="CN43" i="1"/>
  <c r="CN32" i="1"/>
  <c r="CC32" i="1"/>
  <c r="CC64" i="1"/>
  <c r="CC62" i="1"/>
  <c r="CC65" i="1" s="1"/>
  <c r="CC60" i="1"/>
  <c r="CD60" i="1"/>
  <c r="CC81" i="1"/>
  <c r="CC79" i="1"/>
  <c r="CD79" i="1" s="1"/>
  <c r="CD80" i="1"/>
  <c r="CD77" i="1"/>
  <c r="CD75" i="1"/>
  <c r="CD72" i="1"/>
  <c r="CD69" i="1"/>
  <c r="CD68" i="1"/>
  <c r="CD67" i="1"/>
  <c r="CD64" i="1"/>
  <c r="CD63" i="1"/>
  <c r="CD62" i="1"/>
  <c r="CD61" i="1"/>
  <c r="CD59" i="1"/>
  <c r="CD58" i="1"/>
  <c r="CD57" i="1"/>
  <c r="CD56" i="1"/>
  <c r="CD55" i="1"/>
  <c r="CD54" i="1"/>
  <c r="CD53" i="1"/>
  <c r="CD52" i="1"/>
  <c r="CD51" i="1"/>
  <c r="CD50" i="1"/>
  <c r="CD49" i="1"/>
  <c r="CD48" i="1"/>
  <c r="CD47" i="1"/>
  <c r="CD46" i="1"/>
  <c r="CD45" i="1"/>
  <c r="CD44" i="1"/>
  <c r="CD43" i="1"/>
  <c r="CD32" i="1"/>
  <c r="BS32" i="1"/>
  <c r="BS64" i="1"/>
  <c r="BS62" i="1"/>
  <c r="BS60" i="1"/>
  <c r="BT60" i="1" s="1"/>
  <c r="BS81" i="1"/>
  <c r="BS79" i="1"/>
  <c r="BU32" i="1"/>
  <c r="BU64" i="1"/>
  <c r="BU62" i="1"/>
  <c r="BU60" i="1"/>
  <c r="BU81" i="1"/>
  <c r="BT81" i="1" s="1"/>
  <c r="BU79" i="1"/>
  <c r="BT80" i="1"/>
  <c r="BT79" i="1"/>
  <c r="BT77" i="1"/>
  <c r="BT75" i="1"/>
  <c r="BT72" i="1"/>
  <c r="BT69" i="1"/>
  <c r="BT68" i="1"/>
  <c r="BT64" i="1"/>
  <c r="BT63" i="1"/>
  <c r="BT61" i="1"/>
  <c r="BT59" i="1"/>
  <c r="BT58" i="1"/>
  <c r="BT57" i="1"/>
  <c r="BT56" i="1"/>
  <c r="BT55" i="1"/>
  <c r="BT54" i="1"/>
  <c r="BT53" i="1"/>
  <c r="BT52" i="1"/>
  <c r="BT51" i="1"/>
  <c r="BT50" i="1"/>
  <c r="BT49" i="1"/>
  <c r="BT48" i="1"/>
  <c r="BT47" i="1"/>
  <c r="BT46" i="1"/>
  <c r="BT45" i="1"/>
  <c r="BT44" i="1"/>
  <c r="BT43" i="1"/>
  <c r="BT32" i="1"/>
  <c r="BK32" i="1"/>
  <c r="BK64" i="1"/>
  <c r="BK60" i="1"/>
  <c r="BK65" i="1" s="1"/>
  <c r="BK81" i="1"/>
  <c r="BK79" i="1"/>
  <c r="BI81" i="1"/>
  <c r="BJ81" i="1" s="1"/>
  <c r="BI79" i="1"/>
  <c r="BJ79" i="1" s="1"/>
  <c r="BI64" i="1"/>
  <c r="BI60" i="1"/>
  <c r="BJ80" i="1"/>
  <c r="BJ78" i="1"/>
  <c r="BJ77" i="1"/>
  <c r="BJ76" i="1"/>
  <c r="BJ75" i="1"/>
  <c r="BJ72" i="1"/>
  <c r="BJ69" i="1"/>
  <c r="BJ68" i="1"/>
  <c r="BJ63" i="1"/>
  <c r="BJ62" i="1"/>
  <c r="BJ61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32" i="1"/>
  <c r="BA32" i="1"/>
  <c r="BA64" i="1"/>
  <c r="BA60" i="1"/>
  <c r="BA65" i="1" s="1"/>
  <c r="BA81" i="1"/>
  <c r="BA79" i="1"/>
  <c r="AY81" i="1"/>
  <c r="AY79" i="1"/>
  <c r="AZ79" i="1" s="1"/>
  <c r="AY64" i="1"/>
  <c r="AY60" i="1"/>
  <c r="AZ60" i="1" s="1"/>
  <c r="AZ81" i="1"/>
  <c r="AZ80" i="1"/>
  <c r="AZ78" i="1"/>
  <c r="AZ77" i="1"/>
  <c r="AZ76" i="1"/>
  <c r="AZ75" i="1"/>
  <c r="AZ72" i="1"/>
  <c r="AZ69" i="1"/>
  <c r="AZ68" i="1"/>
  <c r="AZ63" i="1"/>
  <c r="AZ62" i="1"/>
  <c r="AZ61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32" i="1"/>
  <c r="AQ32" i="1"/>
  <c r="AQ66" i="1" s="1"/>
  <c r="AQ64" i="1"/>
  <c r="AQ60" i="1"/>
  <c r="AQ65" i="1" s="1"/>
  <c r="AQ81" i="1"/>
  <c r="AQ79" i="1"/>
  <c r="AO81" i="1"/>
  <c r="AP81" i="1" s="1"/>
  <c r="AO79" i="1"/>
  <c r="AO64" i="1"/>
  <c r="AO60" i="1"/>
  <c r="AP60" i="1"/>
  <c r="AP80" i="1"/>
  <c r="AP78" i="1"/>
  <c r="AP77" i="1"/>
  <c r="AP76" i="1"/>
  <c r="AP75" i="1"/>
  <c r="AP72" i="1"/>
  <c r="AP69" i="1"/>
  <c r="AP68" i="1"/>
  <c r="AP64" i="1"/>
  <c r="AP63" i="1"/>
  <c r="AP62" i="1"/>
  <c r="AP61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32" i="1"/>
  <c r="AE32" i="1"/>
  <c r="AC32" i="1" s="1"/>
  <c r="AE64" i="1"/>
  <c r="AE60" i="1"/>
  <c r="AE65" i="1"/>
  <c r="AE81" i="1"/>
  <c r="AE79" i="1"/>
  <c r="AB81" i="1"/>
  <c r="AB79" i="1"/>
  <c r="AC79" i="1" s="1"/>
  <c r="AB64" i="1"/>
  <c r="AB60" i="1"/>
  <c r="AB65" i="1"/>
  <c r="AC80" i="1"/>
  <c r="AC78" i="1"/>
  <c r="AC77" i="1"/>
  <c r="AC76" i="1"/>
  <c r="AC75" i="1"/>
  <c r="AC68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5" i="1"/>
  <c r="AC44" i="1"/>
  <c r="AC43" i="1"/>
  <c r="O81" i="1"/>
  <c r="O79" i="1"/>
  <c r="O64" i="1"/>
  <c r="P64" i="1" s="1"/>
  <c r="O60" i="1"/>
  <c r="O65" i="1" s="1"/>
  <c r="R81" i="1"/>
  <c r="R79" i="1"/>
  <c r="R82" i="1"/>
  <c r="P81" i="1"/>
  <c r="P80" i="1"/>
  <c r="P78" i="1"/>
  <c r="P77" i="1"/>
  <c r="P76" i="1"/>
  <c r="P75" i="1"/>
  <c r="P68" i="1"/>
  <c r="P63" i="1"/>
  <c r="P62" i="1"/>
  <c r="P61" i="1"/>
  <c r="R60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5" i="1"/>
  <c r="P44" i="1"/>
  <c r="P43" i="1"/>
  <c r="R32" i="1"/>
  <c r="P32" i="1" s="1"/>
  <c r="CA80" i="1"/>
  <c r="CA81" i="1"/>
  <c r="CB81" i="1"/>
  <c r="CB80" i="1"/>
  <c r="BY81" i="1"/>
  <c r="BZ81" i="1"/>
  <c r="BZ80" i="1"/>
  <c r="BW81" i="1"/>
  <c r="BX81" i="1" s="1"/>
  <c r="BX80" i="1"/>
  <c r="B81" i="1"/>
  <c r="B79" i="1"/>
  <c r="B64" i="1"/>
  <c r="B62" i="1"/>
  <c r="B65" i="1"/>
  <c r="B60" i="1"/>
  <c r="E81" i="1"/>
  <c r="E79" i="1"/>
  <c r="E32" i="1"/>
  <c r="E64" i="1"/>
  <c r="E62" i="1"/>
  <c r="E60" i="1"/>
  <c r="C60" i="1"/>
  <c r="C81" i="1"/>
  <c r="C80" i="1"/>
  <c r="C78" i="1"/>
  <c r="C77" i="1"/>
  <c r="C76" i="1"/>
  <c r="C75" i="1"/>
  <c r="C71" i="1"/>
  <c r="C70" i="1"/>
  <c r="C68" i="1"/>
  <c r="C63" i="1"/>
  <c r="C62" i="1"/>
  <c r="C61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5" i="1"/>
  <c r="C44" i="1"/>
  <c r="C43" i="1"/>
  <c r="IR81" i="1"/>
  <c r="IR79" i="1"/>
  <c r="IR32" i="1"/>
  <c r="IR64" i="1"/>
  <c r="IR60" i="1"/>
  <c r="IR65" i="1"/>
  <c r="IJ81" i="1"/>
  <c r="IJ79" i="1"/>
  <c r="IJ32" i="1"/>
  <c r="IJ64" i="1"/>
  <c r="IJ62" i="1"/>
  <c r="IS62" i="1"/>
  <c r="IJ60" i="1"/>
  <c r="IS81" i="1"/>
  <c r="IS80" i="1"/>
  <c r="IS78" i="1"/>
  <c r="IS77" i="1"/>
  <c r="IS76" i="1"/>
  <c r="IS75" i="1"/>
  <c r="IS74" i="1"/>
  <c r="IS73" i="1"/>
  <c r="IS72" i="1"/>
  <c r="IS71" i="1"/>
  <c r="IS70" i="1"/>
  <c r="IS69" i="1"/>
  <c r="IS68" i="1"/>
  <c r="IS67" i="1"/>
  <c r="IS64" i="1"/>
  <c r="IS63" i="1"/>
  <c r="IS61" i="1"/>
  <c r="IS60" i="1"/>
  <c r="IS59" i="1"/>
  <c r="IS58" i="1"/>
  <c r="IS57" i="1"/>
  <c r="IS56" i="1"/>
  <c r="IS55" i="1"/>
  <c r="IS54" i="1"/>
  <c r="IS53" i="1"/>
  <c r="IS52" i="1"/>
  <c r="IS51" i="1"/>
  <c r="IS50" i="1"/>
  <c r="IS49" i="1"/>
  <c r="IS48" i="1"/>
  <c r="IS47" i="1"/>
  <c r="IS46" i="1"/>
  <c r="IS45" i="1"/>
  <c r="IS44" i="1"/>
  <c r="IS43" i="1"/>
  <c r="IS42" i="1"/>
  <c r="IS41" i="1"/>
  <c r="IS40" i="1"/>
  <c r="IS39" i="1"/>
  <c r="IS38" i="1"/>
  <c r="IS37" i="1"/>
  <c r="IS36" i="1"/>
  <c r="IS35" i="1"/>
  <c r="IS34" i="1"/>
  <c r="IS33" i="1"/>
  <c r="IS32" i="1"/>
  <c r="IL81" i="1"/>
  <c r="IL79" i="1"/>
  <c r="IL32" i="1"/>
  <c r="IL64" i="1"/>
  <c r="IL60" i="1"/>
  <c r="ID81" i="1"/>
  <c r="ID79" i="1"/>
  <c r="ID32" i="1"/>
  <c r="ID64" i="1"/>
  <c r="ID62" i="1"/>
  <c r="ID60" i="1"/>
  <c r="IM60" i="1" s="1"/>
  <c r="IM80" i="1"/>
  <c r="IM78" i="1"/>
  <c r="IM77" i="1"/>
  <c r="IM76" i="1"/>
  <c r="IM75" i="1"/>
  <c r="IM74" i="1"/>
  <c r="IM73" i="1"/>
  <c r="IM72" i="1"/>
  <c r="IM71" i="1"/>
  <c r="IM70" i="1"/>
  <c r="IM69" i="1"/>
  <c r="IM68" i="1"/>
  <c r="IM67" i="1"/>
  <c r="IM63" i="1"/>
  <c r="IM62" i="1"/>
  <c r="IM61" i="1"/>
  <c r="IM59" i="1"/>
  <c r="IM58" i="1"/>
  <c r="IM57" i="1"/>
  <c r="IM56" i="1"/>
  <c r="IM55" i="1"/>
  <c r="IM54" i="1"/>
  <c r="IM53" i="1"/>
  <c r="IM52" i="1"/>
  <c r="IM51" i="1"/>
  <c r="IM50" i="1"/>
  <c r="IM49" i="1"/>
  <c r="IM48" i="1"/>
  <c r="IM47" i="1"/>
  <c r="IM46" i="1"/>
  <c r="IM45" i="1"/>
  <c r="IM44" i="1"/>
  <c r="IM43" i="1"/>
  <c r="IM42" i="1"/>
  <c r="IM41" i="1"/>
  <c r="IM40" i="1"/>
  <c r="IM39" i="1"/>
  <c r="IM38" i="1"/>
  <c r="IM37" i="1"/>
  <c r="IM36" i="1"/>
  <c r="IM35" i="1"/>
  <c r="IM34" i="1"/>
  <c r="IM33" i="1"/>
  <c r="HZ81" i="1"/>
  <c r="HZ79" i="1"/>
  <c r="HZ32" i="1"/>
  <c r="HZ66" i="1"/>
  <c r="HZ64" i="1"/>
  <c r="HZ60" i="1"/>
  <c r="HZ65" i="1" s="1"/>
  <c r="HR81" i="1"/>
  <c r="HR79" i="1"/>
  <c r="HR32" i="1"/>
  <c r="HR64" i="1"/>
  <c r="HR62" i="1"/>
  <c r="HR60" i="1"/>
  <c r="HR65" i="1"/>
  <c r="HR66" i="1" s="1"/>
  <c r="IA80" i="1"/>
  <c r="IA78" i="1"/>
  <c r="IA77" i="1"/>
  <c r="IA76" i="1"/>
  <c r="IA75" i="1"/>
  <c r="IA74" i="1"/>
  <c r="IA73" i="1"/>
  <c r="IA72" i="1"/>
  <c r="IA71" i="1"/>
  <c r="IA70" i="1"/>
  <c r="IA69" i="1"/>
  <c r="IA68" i="1"/>
  <c r="IA67" i="1"/>
  <c r="IA64" i="1"/>
  <c r="IA63" i="1"/>
  <c r="IA62" i="1"/>
  <c r="IA61" i="1"/>
  <c r="IA60" i="1"/>
  <c r="IA59" i="1"/>
  <c r="IA58" i="1"/>
  <c r="IA57" i="1"/>
  <c r="IA56" i="1"/>
  <c r="IA55" i="1"/>
  <c r="IA54" i="1"/>
  <c r="IA53" i="1"/>
  <c r="IA52" i="1"/>
  <c r="IA51" i="1"/>
  <c r="IA50" i="1"/>
  <c r="IA49" i="1"/>
  <c r="IA48" i="1"/>
  <c r="IA47" i="1"/>
  <c r="IA46" i="1"/>
  <c r="IA45" i="1"/>
  <c r="IA44" i="1"/>
  <c r="IA43" i="1"/>
  <c r="IA42" i="1"/>
  <c r="IA41" i="1"/>
  <c r="IA40" i="1"/>
  <c r="IA39" i="1"/>
  <c r="IA38" i="1"/>
  <c r="IA37" i="1"/>
  <c r="IA36" i="1"/>
  <c r="IA35" i="1"/>
  <c r="IA34" i="1"/>
  <c r="IA33" i="1"/>
  <c r="IA32" i="1"/>
  <c r="HN81" i="1"/>
  <c r="HN79" i="1"/>
  <c r="HN32" i="1"/>
  <c r="HN64" i="1"/>
  <c r="HO64" i="1" s="1"/>
  <c r="HN60" i="1"/>
  <c r="HF81" i="1"/>
  <c r="HF79" i="1"/>
  <c r="HF32" i="1"/>
  <c r="HF64" i="1"/>
  <c r="HF62" i="1"/>
  <c r="HF60" i="1"/>
  <c r="HO81" i="1"/>
  <c r="HO80" i="1"/>
  <c r="HO78" i="1"/>
  <c r="HO77" i="1"/>
  <c r="HO76" i="1"/>
  <c r="HO75" i="1"/>
  <c r="HO74" i="1"/>
  <c r="HO73" i="1"/>
  <c r="HO72" i="1"/>
  <c r="HO71" i="1"/>
  <c r="HO70" i="1"/>
  <c r="HO69" i="1"/>
  <c r="HO68" i="1"/>
  <c r="HO67" i="1"/>
  <c r="HO63" i="1"/>
  <c r="HO61" i="1"/>
  <c r="HO60" i="1"/>
  <c r="HO59" i="1"/>
  <c r="HO58" i="1"/>
  <c r="HO57" i="1"/>
  <c r="HO56" i="1"/>
  <c r="HO55" i="1"/>
  <c r="HO54" i="1"/>
  <c r="HO53" i="1"/>
  <c r="HO52" i="1"/>
  <c r="HO51" i="1"/>
  <c r="HO50" i="1"/>
  <c r="HO49" i="1"/>
  <c r="HO48" i="1"/>
  <c r="HO47" i="1"/>
  <c r="HO46" i="1"/>
  <c r="HO45" i="1"/>
  <c r="HO44" i="1"/>
  <c r="HO43" i="1"/>
  <c r="HO42" i="1"/>
  <c r="HO41" i="1"/>
  <c r="HO40" i="1"/>
  <c r="HO39" i="1"/>
  <c r="HO38" i="1"/>
  <c r="HO37" i="1"/>
  <c r="HO36" i="1"/>
  <c r="HO35" i="1"/>
  <c r="HO34" i="1"/>
  <c r="HO33" i="1"/>
  <c r="HO32" i="1"/>
  <c r="HC81" i="1"/>
  <c r="HC79" i="1"/>
  <c r="HC32" i="1"/>
  <c r="HD32" i="1" s="1"/>
  <c r="HC64" i="1"/>
  <c r="HC60" i="1"/>
  <c r="HD60" i="1" s="1"/>
  <c r="GU81" i="1"/>
  <c r="GU79" i="1"/>
  <c r="GU32" i="1"/>
  <c r="GU66" i="1" s="1"/>
  <c r="GU82" i="1"/>
  <c r="GU64" i="1"/>
  <c r="GU65" i="1"/>
  <c r="GU62" i="1"/>
  <c r="HD62" i="1"/>
  <c r="GU60" i="1"/>
  <c r="HD80" i="1"/>
  <c r="HD79" i="1"/>
  <c r="HD78" i="1"/>
  <c r="HD77" i="1"/>
  <c r="HD76" i="1"/>
  <c r="HD75" i="1"/>
  <c r="HD74" i="1"/>
  <c r="HD73" i="1"/>
  <c r="HD72" i="1"/>
  <c r="HD71" i="1"/>
  <c r="HD70" i="1"/>
  <c r="HD69" i="1"/>
  <c r="HD68" i="1"/>
  <c r="HD67" i="1"/>
  <c r="HD63" i="1"/>
  <c r="HD61" i="1"/>
  <c r="HD59" i="1"/>
  <c r="HD58" i="1"/>
  <c r="HD57" i="1"/>
  <c r="HD56" i="1"/>
  <c r="HD55" i="1"/>
  <c r="HD54" i="1"/>
  <c r="HD53" i="1"/>
  <c r="HD52" i="1"/>
  <c r="HD51" i="1"/>
  <c r="HD50" i="1"/>
  <c r="HD49" i="1"/>
  <c r="HD48" i="1"/>
  <c r="HD47" i="1"/>
  <c r="HD46" i="1"/>
  <c r="HD45" i="1"/>
  <c r="HD44" i="1"/>
  <c r="HD43" i="1"/>
  <c r="HD42" i="1"/>
  <c r="HD41" i="1"/>
  <c r="HD40" i="1"/>
  <c r="HD39" i="1"/>
  <c r="HD38" i="1"/>
  <c r="HD37" i="1"/>
  <c r="HD36" i="1"/>
  <c r="HD35" i="1"/>
  <c r="HD34" i="1"/>
  <c r="HD33" i="1"/>
  <c r="GR81" i="1"/>
  <c r="GS81" i="1" s="1"/>
  <c r="GR79" i="1"/>
  <c r="GR32" i="1"/>
  <c r="GR64" i="1"/>
  <c r="GR60" i="1"/>
  <c r="GJ81" i="1"/>
  <c r="GJ79" i="1"/>
  <c r="GJ32" i="1"/>
  <c r="GJ64" i="1"/>
  <c r="GJ62" i="1"/>
  <c r="GS62" i="1"/>
  <c r="GJ60" i="1"/>
  <c r="GS80" i="1"/>
  <c r="GS78" i="1"/>
  <c r="GS77" i="1"/>
  <c r="GS76" i="1"/>
  <c r="GS75" i="1"/>
  <c r="GS74" i="1"/>
  <c r="GS73" i="1"/>
  <c r="GS72" i="1"/>
  <c r="GS71" i="1"/>
  <c r="GS70" i="1"/>
  <c r="GS69" i="1"/>
  <c r="GS68" i="1"/>
  <c r="GS67" i="1"/>
  <c r="GS64" i="1"/>
  <c r="GS63" i="1"/>
  <c r="GS61" i="1"/>
  <c r="GS59" i="1"/>
  <c r="GS58" i="1"/>
  <c r="GS57" i="1"/>
  <c r="GS56" i="1"/>
  <c r="GS55" i="1"/>
  <c r="GS54" i="1"/>
  <c r="GS53" i="1"/>
  <c r="GS52" i="1"/>
  <c r="GS51" i="1"/>
  <c r="GS50" i="1"/>
  <c r="GS49" i="1"/>
  <c r="GS48" i="1"/>
  <c r="GS47" i="1"/>
  <c r="GS46" i="1"/>
  <c r="GS45" i="1"/>
  <c r="GS44" i="1"/>
  <c r="GS43" i="1"/>
  <c r="GS42" i="1"/>
  <c r="GS41" i="1"/>
  <c r="GS40" i="1"/>
  <c r="GS39" i="1"/>
  <c r="GS38" i="1"/>
  <c r="GS37" i="1"/>
  <c r="GS36" i="1"/>
  <c r="GS35" i="1"/>
  <c r="GS34" i="1"/>
  <c r="GS33" i="1"/>
  <c r="GS32" i="1"/>
  <c r="GG81" i="1"/>
  <c r="GG79" i="1"/>
  <c r="GG32" i="1"/>
  <c r="GG64" i="1"/>
  <c r="GG65" i="1"/>
  <c r="GG60" i="1"/>
  <c r="GH60" i="1" s="1"/>
  <c r="FY81" i="1"/>
  <c r="FY79" i="1"/>
  <c r="GH79" i="1" s="1"/>
  <c r="FY32" i="1"/>
  <c r="FY64" i="1"/>
  <c r="FY62" i="1"/>
  <c r="GH62" i="1"/>
  <c r="FY60" i="1"/>
  <c r="GH80" i="1"/>
  <c r="GH78" i="1"/>
  <c r="GH77" i="1"/>
  <c r="GH76" i="1"/>
  <c r="GH75" i="1"/>
  <c r="GH74" i="1"/>
  <c r="GH73" i="1"/>
  <c r="GH72" i="1"/>
  <c r="GH71" i="1"/>
  <c r="GH70" i="1"/>
  <c r="GH69" i="1"/>
  <c r="GH68" i="1"/>
  <c r="GH67" i="1"/>
  <c r="GH63" i="1"/>
  <c r="GH61" i="1"/>
  <c r="GH59" i="1"/>
  <c r="GH58" i="1"/>
  <c r="GH57" i="1"/>
  <c r="GH56" i="1"/>
  <c r="GH55" i="1"/>
  <c r="GH54" i="1"/>
  <c r="GH53" i="1"/>
  <c r="GH52" i="1"/>
  <c r="GH51" i="1"/>
  <c r="GH50" i="1"/>
  <c r="GH49" i="1"/>
  <c r="GH48" i="1"/>
  <c r="GH47" i="1"/>
  <c r="GH46" i="1"/>
  <c r="GH45" i="1"/>
  <c r="GH44" i="1"/>
  <c r="GH43" i="1"/>
  <c r="GH42" i="1"/>
  <c r="GH41" i="1"/>
  <c r="GH40" i="1"/>
  <c r="GH39" i="1"/>
  <c r="GH38" i="1"/>
  <c r="GH37" i="1"/>
  <c r="GH36" i="1"/>
  <c r="GH35" i="1"/>
  <c r="GH34" i="1"/>
  <c r="GH33" i="1"/>
  <c r="GH32" i="1"/>
  <c r="FV81" i="1"/>
  <c r="FV79" i="1"/>
  <c r="FV32" i="1"/>
  <c r="FW32" i="1" s="1"/>
  <c r="FV64" i="1"/>
  <c r="FV60" i="1"/>
  <c r="FV65" i="1"/>
  <c r="FN81" i="1"/>
  <c r="FN79" i="1"/>
  <c r="FN32" i="1"/>
  <c r="FN64" i="1"/>
  <c r="FN62" i="1"/>
  <c r="FW62" i="1" s="1"/>
  <c r="FN60" i="1"/>
  <c r="FW80" i="1"/>
  <c r="FW79" i="1"/>
  <c r="FW78" i="1"/>
  <c r="FW77" i="1"/>
  <c r="FW76" i="1"/>
  <c r="FW75" i="1"/>
  <c r="FW74" i="1"/>
  <c r="FW73" i="1"/>
  <c r="FW72" i="1"/>
  <c r="FW71" i="1"/>
  <c r="FW70" i="1"/>
  <c r="FW69" i="1"/>
  <c r="FW68" i="1"/>
  <c r="FW67" i="1"/>
  <c r="FW64" i="1"/>
  <c r="FW63" i="1"/>
  <c r="FW61" i="1"/>
  <c r="FW60" i="1"/>
  <c r="FW59" i="1"/>
  <c r="FW58" i="1"/>
  <c r="FW57" i="1"/>
  <c r="FW56" i="1"/>
  <c r="FW55" i="1"/>
  <c r="FW54" i="1"/>
  <c r="FW53" i="1"/>
  <c r="FW52" i="1"/>
  <c r="FW51" i="1"/>
  <c r="FW50" i="1"/>
  <c r="FW49" i="1"/>
  <c r="FW48" i="1"/>
  <c r="FW47" i="1"/>
  <c r="FW46" i="1"/>
  <c r="FW45" i="1"/>
  <c r="FW44" i="1"/>
  <c r="FW43" i="1"/>
  <c r="FW42" i="1"/>
  <c r="FW41" i="1"/>
  <c r="FW40" i="1"/>
  <c r="FW39" i="1"/>
  <c r="FW38" i="1"/>
  <c r="FW37" i="1"/>
  <c r="FW36" i="1"/>
  <c r="FW35" i="1"/>
  <c r="FW34" i="1"/>
  <c r="FW33" i="1"/>
  <c r="FK81" i="1"/>
  <c r="FK79" i="1"/>
  <c r="FK32" i="1"/>
  <c r="FK64" i="1"/>
  <c r="FK60" i="1"/>
  <c r="FL60" i="1" s="1"/>
  <c r="FC81" i="1"/>
  <c r="FC79" i="1"/>
  <c r="FC32" i="1"/>
  <c r="FC64" i="1"/>
  <c r="FC65" i="1" s="1"/>
  <c r="FC62" i="1"/>
  <c r="FL62" i="1"/>
  <c r="FC60" i="1"/>
  <c r="FL80" i="1"/>
  <c r="FL78" i="1"/>
  <c r="FL77" i="1"/>
  <c r="FL76" i="1"/>
  <c r="FL75" i="1"/>
  <c r="FL74" i="1"/>
  <c r="FL73" i="1"/>
  <c r="FL72" i="1"/>
  <c r="FL71" i="1"/>
  <c r="FL70" i="1"/>
  <c r="FL69" i="1"/>
  <c r="FL68" i="1"/>
  <c r="FL67" i="1"/>
  <c r="FL63" i="1"/>
  <c r="FL61" i="1"/>
  <c r="FL59" i="1"/>
  <c r="FL58" i="1"/>
  <c r="FL57" i="1"/>
  <c r="FL56" i="1"/>
  <c r="FL55" i="1"/>
  <c r="FL54" i="1"/>
  <c r="FL53" i="1"/>
  <c r="FL52" i="1"/>
  <c r="FL51" i="1"/>
  <c r="FL50" i="1"/>
  <c r="FL49" i="1"/>
  <c r="FL48" i="1"/>
  <c r="FL47" i="1"/>
  <c r="FL46" i="1"/>
  <c r="FL45" i="1"/>
  <c r="FL44" i="1"/>
  <c r="FL43" i="1"/>
  <c r="FL42" i="1"/>
  <c r="FL41" i="1"/>
  <c r="FL40" i="1"/>
  <c r="FL39" i="1"/>
  <c r="FL38" i="1"/>
  <c r="FL37" i="1"/>
  <c r="FL36" i="1"/>
  <c r="FL35" i="1"/>
  <c r="FL34" i="1"/>
  <c r="FL33" i="1"/>
  <c r="FL32" i="1"/>
  <c r="EZ81" i="1"/>
  <c r="EZ79" i="1"/>
  <c r="EZ32" i="1"/>
  <c r="EZ66" i="1" s="1"/>
  <c r="EZ64" i="1"/>
  <c r="EZ60" i="1"/>
  <c r="EZ65" i="1"/>
  <c r="ER81" i="1"/>
  <c r="FA81" i="1" s="1"/>
  <c r="ER79" i="1"/>
  <c r="ER32" i="1"/>
  <c r="ER64" i="1"/>
  <c r="ER65" i="1" s="1"/>
  <c r="ER66" i="1" s="1"/>
  <c r="ER82" i="1" s="1"/>
  <c r="ER62" i="1"/>
  <c r="ER60" i="1"/>
  <c r="FA80" i="1"/>
  <c r="FA79" i="1"/>
  <c r="FA78" i="1"/>
  <c r="FA77" i="1"/>
  <c r="FA76" i="1"/>
  <c r="FA75" i="1"/>
  <c r="FA74" i="1"/>
  <c r="FA73" i="1"/>
  <c r="FA72" i="1"/>
  <c r="FA71" i="1"/>
  <c r="FA70" i="1"/>
  <c r="FA69" i="1"/>
  <c r="FA68" i="1"/>
  <c r="FA67" i="1"/>
  <c r="FA63" i="1"/>
  <c r="FA62" i="1"/>
  <c r="FA61" i="1"/>
  <c r="FA60" i="1"/>
  <c r="FA59" i="1"/>
  <c r="FA58" i="1"/>
  <c r="FA57" i="1"/>
  <c r="FA56" i="1"/>
  <c r="FA55" i="1"/>
  <c r="FA54" i="1"/>
  <c r="FA53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HL80" i="1"/>
  <c r="HL81" i="1" s="1"/>
  <c r="HM81" i="1" s="1"/>
  <c r="HL67" i="1"/>
  <c r="HL68" i="1"/>
  <c r="HL69" i="1"/>
  <c r="HL72" i="1"/>
  <c r="HM72" i="1"/>
  <c r="HL73" i="1"/>
  <c r="HL74" i="1"/>
  <c r="HM74" i="1" s="1"/>
  <c r="HL75" i="1"/>
  <c r="HL76" i="1"/>
  <c r="HL77" i="1"/>
  <c r="HL78" i="1"/>
  <c r="HM78" i="1" s="1"/>
  <c r="HL8" i="1"/>
  <c r="HM8" i="1" s="1"/>
  <c r="HL9" i="1"/>
  <c r="HL10" i="1"/>
  <c r="HL11" i="1"/>
  <c r="HL12" i="1"/>
  <c r="HL13" i="1"/>
  <c r="HL14" i="1"/>
  <c r="HL15" i="1"/>
  <c r="HM15" i="1" s="1"/>
  <c r="HL16" i="1"/>
  <c r="HM16" i="1" s="1"/>
  <c r="HL17" i="1"/>
  <c r="HL18" i="1"/>
  <c r="HL19" i="1"/>
  <c r="HM19" i="1" s="1"/>
  <c r="HL20" i="1"/>
  <c r="HL21" i="1"/>
  <c r="HL22" i="1"/>
  <c r="HL23" i="1"/>
  <c r="HM23" i="1" s="1"/>
  <c r="HL24" i="1"/>
  <c r="HM24" i="1" s="1"/>
  <c r="HL25" i="1"/>
  <c r="HL26" i="1"/>
  <c r="HL27" i="1"/>
  <c r="HL28" i="1"/>
  <c r="HL29" i="1"/>
  <c r="HL30" i="1"/>
  <c r="HL31" i="1"/>
  <c r="HM31" i="1" s="1"/>
  <c r="HL63" i="1"/>
  <c r="HL61" i="1"/>
  <c r="HL62" i="1" s="1"/>
  <c r="HM62" i="1" s="1"/>
  <c r="HL43" i="1"/>
  <c r="HM43" i="1" s="1"/>
  <c r="HL44" i="1"/>
  <c r="HL45" i="1"/>
  <c r="HL46" i="1"/>
  <c r="HM46" i="1"/>
  <c r="HL47" i="1"/>
  <c r="HL48" i="1"/>
  <c r="HL49" i="1"/>
  <c r="HL50" i="1"/>
  <c r="HL51" i="1"/>
  <c r="HL52" i="1"/>
  <c r="HL53" i="1"/>
  <c r="HL54" i="1"/>
  <c r="HM54" i="1" s="1"/>
  <c r="HL55" i="1"/>
  <c r="HL56" i="1"/>
  <c r="HL57" i="1"/>
  <c r="HM57" i="1" s="1"/>
  <c r="HL58" i="1"/>
  <c r="HL59" i="1"/>
  <c r="HM80" i="1"/>
  <c r="HM77" i="1"/>
  <c r="HM76" i="1"/>
  <c r="HM75" i="1"/>
  <c r="HM73" i="1"/>
  <c r="HM71" i="1"/>
  <c r="HM70" i="1"/>
  <c r="HM68" i="1"/>
  <c r="HM67" i="1"/>
  <c r="HM61" i="1"/>
  <c r="HM59" i="1"/>
  <c r="HM58" i="1"/>
  <c r="HM56" i="1"/>
  <c r="HM55" i="1"/>
  <c r="HM53" i="1"/>
  <c r="HM52" i="1"/>
  <c r="HM51" i="1"/>
  <c r="HM50" i="1"/>
  <c r="HM49" i="1"/>
  <c r="HM48" i="1"/>
  <c r="HM47" i="1"/>
  <c r="HM45" i="1"/>
  <c r="HM44" i="1"/>
  <c r="HL42" i="1"/>
  <c r="HM42" i="1"/>
  <c r="HL41" i="1"/>
  <c r="HM41" i="1"/>
  <c r="HL40" i="1"/>
  <c r="HM40" i="1"/>
  <c r="HL39" i="1"/>
  <c r="HM39" i="1"/>
  <c r="HL38" i="1"/>
  <c r="HM38" i="1"/>
  <c r="HL37" i="1"/>
  <c r="HM37" i="1"/>
  <c r="HL36" i="1"/>
  <c r="HM36" i="1"/>
  <c r="HL35" i="1"/>
  <c r="HM35" i="1"/>
  <c r="HL34" i="1"/>
  <c r="HM34" i="1"/>
  <c r="HL33" i="1"/>
  <c r="HM33" i="1"/>
  <c r="HM30" i="1"/>
  <c r="HM29" i="1"/>
  <c r="HM28" i="1"/>
  <c r="HM27" i="1"/>
  <c r="HM26" i="1"/>
  <c r="HM25" i="1"/>
  <c r="HM22" i="1"/>
  <c r="HM21" i="1"/>
  <c r="HM20" i="1"/>
  <c r="HM18" i="1"/>
  <c r="HM17" i="1"/>
  <c r="HM14" i="1"/>
  <c r="HM13" i="1"/>
  <c r="HM12" i="1"/>
  <c r="HM11" i="1"/>
  <c r="HM10" i="1"/>
  <c r="HM9" i="1"/>
  <c r="HA80" i="1"/>
  <c r="HA67" i="1"/>
  <c r="HA68" i="1"/>
  <c r="HA69" i="1"/>
  <c r="HA72" i="1"/>
  <c r="HA73" i="1"/>
  <c r="HA74" i="1"/>
  <c r="HA75" i="1"/>
  <c r="HA76" i="1"/>
  <c r="HB76" i="1"/>
  <c r="HA77" i="1"/>
  <c r="HA78" i="1"/>
  <c r="HB78" i="1" s="1"/>
  <c r="HA8" i="1"/>
  <c r="HA9" i="1"/>
  <c r="HA10" i="1"/>
  <c r="HA11" i="1"/>
  <c r="HA12" i="1"/>
  <c r="HB12" i="1"/>
  <c r="HA13" i="1"/>
  <c r="HA14" i="1"/>
  <c r="HB14" i="1" s="1"/>
  <c r="HA15" i="1"/>
  <c r="HA16" i="1"/>
  <c r="HA17" i="1"/>
  <c r="HA18" i="1"/>
  <c r="HB18" i="1" s="1"/>
  <c r="HA19" i="1"/>
  <c r="HA20" i="1"/>
  <c r="HB20" i="1" s="1"/>
  <c r="HA21" i="1"/>
  <c r="HB21" i="1" s="1"/>
  <c r="HA22" i="1"/>
  <c r="HA23" i="1"/>
  <c r="HA24" i="1"/>
  <c r="HA25" i="1"/>
  <c r="HB25" i="1" s="1"/>
  <c r="HA26" i="1"/>
  <c r="HA27" i="1"/>
  <c r="HB27" i="1" s="1"/>
  <c r="HA28" i="1"/>
  <c r="HB28" i="1" s="1"/>
  <c r="HA29" i="1"/>
  <c r="HA30" i="1"/>
  <c r="HA31" i="1"/>
  <c r="HB31" i="1" s="1"/>
  <c r="HA63" i="1"/>
  <c r="HA64" i="1"/>
  <c r="HB64" i="1" s="1"/>
  <c r="HA61" i="1"/>
  <c r="HB61" i="1" s="1"/>
  <c r="HA43" i="1"/>
  <c r="HA44" i="1"/>
  <c r="HA45" i="1"/>
  <c r="HA46" i="1"/>
  <c r="HA47" i="1"/>
  <c r="HA48" i="1"/>
  <c r="HA49" i="1"/>
  <c r="HA50" i="1"/>
  <c r="HB50" i="1" s="1"/>
  <c r="HA51" i="1"/>
  <c r="HA52" i="1"/>
  <c r="HB52" i="1" s="1"/>
  <c r="HA53" i="1"/>
  <c r="HA54" i="1"/>
  <c r="HA55" i="1"/>
  <c r="HA56" i="1"/>
  <c r="HB56" i="1" s="1"/>
  <c r="HA57" i="1"/>
  <c r="HA58" i="1"/>
  <c r="HB58" i="1" s="1"/>
  <c r="HA59" i="1"/>
  <c r="HB59" i="1" s="1"/>
  <c r="HB77" i="1"/>
  <c r="HB74" i="1"/>
  <c r="HB73" i="1"/>
  <c r="HB72" i="1"/>
  <c r="HB71" i="1"/>
  <c r="HB70" i="1"/>
  <c r="HB69" i="1"/>
  <c r="HB68" i="1"/>
  <c r="HB67" i="1"/>
  <c r="HB63" i="1"/>
  <c r="HB57" i="1"/>
  <c r="HB55" i="1"/>
  <c r="HB54" i="1"/>
  <c r="HB53" i="1"/>
  <c r="HB51" i="1"/>
  <c r="HB49" i="1"/>
  <c r="HB48" i="1"/>
  <c r="HB47" i="1"/>
  <c r="HB46" i="1"/>
  <c r="HB45" i="1"/>
  <c r="HB44" i="1"/>
  <c r="HB43" i="1"/>
  <c r="HA42" i="1"/>
  <c r="HB42" i="1"/>
  <c r="HA41" i="1"/>
  <c r="HB41" i="1"/>
  <c r="HA40" i="1"/>
  <c r="HB40" i="1"/>
  <c r="HA39" i="1"/>
  <c r="HB39" i="1"/>
  <c r="HA38" i="1"/>
  <c r="HB38" i="1"/>
  <c r="HA37" i="1"/>
  <c r="HB37" i="1" s="1"/>
  <c r="HA36" i="1"/>
  <c r="HB36" i="1"/>
  <c r="HA35" i="1"/>
  <c r="HB35" i="1" s="1"/>
  <c r="HA34" i="1"/>
  <c r="HB34" i="1"/>
  <c r="HA33" i="1"/>
  <c r="HB33" i="1" s="1"/>
  <c r="HB30" i="1"/>
  <c r="HB29" i="1"/>
  <c r="HB26" i="1"/>
  <c r="HB24" i="1"/>
  <c r="HB23" i="1"/>
  <c r="HB22" i="1"/>
  <c r="HB19" i="1"/>
  <c r="HB17" i="1"/>
  <c r="HB16" i="1"/>
  <c r="HB15" i="1"/>
  <c r="HB13" i="1"/>
  <c r="HB10" i="1"/>
  <c r="HB9" i="1"/>
  <c r="HB8" i="1"/>
  <c r="GP80" i="1"/>
  <c r="GP81" i="1" s="1"/>
  <c r="GQ81" i="1" s="1"/>
  <c r="GP67" i="1"/>
  <c r="GP68" i="1"/>
  <c r="GP69" i="1"/>
  <c r="GP72" i="1"/>
  <c r="GP73" i="1"/>
  <c r="GQ73" i="1" s="1"/>
  <c r="GP74" i="1"/>
  <c r="GP75" i="1"/>
  <c r="GP76" i="1"/>
  <c r="GP77" i="1"/>
  <c r="GQ77" i="1" s="1"/>
  <c r="GP78" i="1"/>
  <c r="GP8" i="1"/>
  <c r="GQ8" i="1" s="1"/>
  <c r="GP9" i="1"/>
  <c r="GP10" i="1"/>
  <c r="GP11" i="1"/>
  <c r="GP12" i="1"/>
  <c r="GP13" i="1"/>
  <c r="GP14" i="1"/>
  <c r="GP15" i="1"/>
  <c r="GP16" i="1"/>
  <c r="GQ16" i="1"/>
  <c r="GP17" i="1"/>
  <c r="GP18" i="1"/>
  <c r="GP19" i="1"/>
  <c r="GP20" i="1"/>
  <c r="GP21" i="1"/>
  <c r="GP22" i="1"/>
  <c r="GP23" i="1"/>
  <c r="GP24" i="1"/>
  <c r="GQ24" i="1" s="1"/>
  <c r="GP25" i="1"/>
  <c r="GP26" i="1"/>
  <c r="GP27" i="1"/>
  <c r="GP28" i="1"/>
  <c r="GP29" i="1"/>
  <c r="GP30" i="1"/>
  <c r="GP31" i="1"/>
  <c r="GP63" i="1"/>
  <c r="GP64" i="1"/>
  <c r="GP61" i="1"/>
  <c r="GP62" i="1" s="1"/>
  <c r="GQ62" i="1" s="1"/>
  <c r="GP43" i="1"/>
  <c r="GP44" i="1"/>
  <c r="GP45" i="1"/>
  <c r="GQ45" i="1" s="1"/>
  <c r="GP46" i="1"/>
  <c r="GQ46" i="1"/>
  <c r="GP47" i="1"/>
  <c r="GP48" i="1"/>
  <c r="GP49" i="1"/>
  <c r="GP50" i="1"/>
  <c r="GP51" i="1"/>
  <c r="GP52" i="1"/>
  <c r="GP53" i="1"/>
  <c r="GP54" i="1"/>
  <c r="GQ54" i="1" s="1"/>
  <c r="GP55" i="1"/>
  <c r="GP56" i="1"/>
  <c r="GP57" i="1"/>
  <c r="GP58" i="1"/>
  <c r="GP59" i="1"/>
  <c r="GQ80" i="1"/>
  <c r="GQ78" i="1"/>
  <c r="GQ76" i="1"/>
  <c r="GQ75" i="1"/>
  <c r="GQ74" i="1"/>
  <c r="GQ71" i="1"/>
  <c r="GQ70" i="1"/>
  <c r="GQ69" i="1"/>
  <c r="GQ68" i="1"/>
  <c r="GQ67" i="1"/>
  <c r="GQ64" i="1"/>
  <c r="GQ63" i="1"/>
  <c r="GQ61" i="1"/>
  <c r="GQ59" i="1"/>
  <c r="GQ58" i="1"/>
  <c r="GQ57" i="1"/>
  <c r="GQ56" i="1"/>
  <c r="GQ55" i="1"/>
  <c r="GQ53" i="1"/>
  <c r="GQ52" i="1"/>
  <c r="GQ51" i="1"/>
  <c r="GQ50" i="1"/>
  <c r="GQ49" i="1"/>
  <c r="GQ48" i="1"/>
  <c r="GQ47" i="1"/>
  <c r="GQ44" i="1"/>
  <c r="GQ43" i="1"/>
  <c r="GP42" i="1"/>
  <c r="GQ42" i="1" s="1"/>
  <c r="GP41" i="1"/>
  <c r="GQ41" i="1"/>
  <c r="GP40" i="1"/>
  <c r="GQ40" i="1" s="1"/>
  <c r="GP39" i="1"/>
  <c r="GQ39" i="1"/>
  <c r="GP38" i="1"/>
  <c r="GQ38" i="1" s="1"/>
  <c r="GP37" i="1"/>
  <c r="GQ37" i="1"/>
  <c r="GP36" i="1"/>
  <c r="GQ36" i="1" s="1"/>
  <c r="GP35" i="1"/>
  <c r="GQ35" i="1"/>
  <c r="GP34" i="1"/>
  <c r="GQ34" i="1" s="1"/>
  <c r="GP33" i="1"/>
  <c r="GQ33" i="1"/>
  <c r="GQ31" i="1"/>
  <c r="GQ30" i="1"/>
  <c r="GQ29" i="1"/>
  <c r="GQ28" i="1"/>
  <c r="GQ27" i="1"/>
  <c r="GQ26" i="1"/>
  <c r="GQ25" i="1"/>
  <c r="GQ23" i="1"/>
  <c r="GQ22" i="1"/>
  <c r="GQ21" i="1"/>
  <c r="GQ20" i="1"/>
  <c r="GQ19" i="1"/>
  <c r="GQ18" i="1"/>
  <c r="GQ17" i="1"/>
  <c r="GQ15" i="1"/>
  <c r="GQ14" i="1"/>
  <c r="GQ13" i="1"/>
  <c r="GQ12" i="1"/>
  <c r="GQ11" i="1"/>
  <c r="GQ10" i="1"/>
  <c r="GQ9" i="1"/>
  <c r="GE80" i="1"/>
  <c r="GE81" i="1" s="1"/>
  <c r="GE67" i="1"/>
  <c r="GE68" i="1"/>
  <c r="GF68" i="1" s="1"/>
  <c r="GE69" i="1"/>
  <c r="GE72" i="1"/>
  <c r="GE73" i="1"/>
  <c r="GE74" i="1"/>
  <c r="GE75" i="1"/>
  <c r="GF75" i="1" s="1"/>
  <c r="GE76" i="1"/>
  <c r="GF76" i="1"/>
  <c r="GE77" i="1"/>
  <c r="GE78" i="1"/>
  <c r="GE8" i="1"/>
  <c r="GE9" i="1"/>
  <c r="GF9" i="1" s="1"/>
  <c r="GE10" i="1"/>
  <c r="GE11" i="1"/>
  <c r="GE12" i="1"/>
  <c r="GF12" i="1"/>
  <c r="GE13" i="1"/>
  <c r="GE14" i="1"/>
  <c r="GE15" i="1"/>
  <c r="GE16" i="1"/>
  <c r="GF16" i="1" s="1"/>
  <c r="GE17" i="1"/>
  <c r="GE18" i="1"/>
  <c r="GE19" i="1"/>
  <c r="GE20" i="1"/>
  <c r="GF20" i="1" s="1"/>
  <c r="GE21" i="1"/>
  <c r="GE22" i="1"/>
  <c r="GF22" i="1" s="1"/>
  <c r="GE23" i="1"/>
  <c r="GF23" i="1" s="1"/>
  <c r="GE24" i="1"/>
  <c r="GE25" i="1"/>
  <c r="GE26" i="1"/>
  <c r="GF26" i="1" s="1"/>
  <c r="GE27" i="1"/>
  <c r="GF27" i="1" s="1"/>
  <c r="GE28" i="1"/>
  <c r="GF28" i="1" s="1"/>
  <c r="GE29" i="1"/>
  <c r="GE30" i="1"/>
  <c r="GF30" i="1" s="1"/>
  <c r="GE31" i="1"/>
  <c r="GE63" i="1"/>
  <c r="GE64" i="1"/>
  <c r="GE61" i="1"/>
  <c r="GE43" i="1"/>
  <c r="GE44" i="1"/>
  <c r="GE45" i="1"/>
  <c r="GE46" i="1"/>
  <c r="GF46" i="1" s="1"/>
  <c r="GE47" i="1"/>
  <c r="GE48" i="1"/>
  <c r="GE49" i="1"/>
  <c r="GE50" i="1"/>
  <c r="GF50" i="1" s="1"/>
  <c r="GE51" i="1"/>
  <c r="GE52" i="1"/>
  <c r="GF52" i="1" s="1"/>
  <c r="GE53" i="1"/>
  <c r="GF53" i="1" s="1"/>
  <c r="GE54" i="1"/>
  <c r="GE55" i="1"/>
  <c r="GE56" i="1"/>
  <c r="GF56" i="1" s="1"/>
  <c r="GE57" i="1"/>
  <c r="GF57" i="1" s="1"/>
  <c r="GE58" i="1"/>
  <c r="GF58" i="1"/>
  <c r="GE59" i="1"/>
  <c r="GF59" i="1" s="1"/>
  <c r="GF80" i="1"/>
  <c r="GF78" i="1"/>
  <c r="GF77" i="1"/>
  <c r="GF74" i="1"/>
  <c r="GF73" i="1"/>
  <c r="GF72" i="1"/>
  <c r="GF71" i="1"/>
  <c r="GF70" i="1"/>
  <c r="GF69" i="1"/>
  <c r="GF67" i="1"/>
  <c r="GF63" i="1"/>
  <c r="GF55" i="1"/>
  <c r="GF54" i="1"/>
  <c r="GF51" i="1"/>
  <c r="GF48" i="1"/>
  <c r="GF47" i="1"/>
  <c r="GF45" i="1"/>
  <c r="GF44" i="1"/>
  <c r="GF43" i="1"/>
  <c r="GE42" i="1"/>
  <c r="GF42" i="1"/>
  <c r="GE41" i="1"/>
  <c r="GF41" i="1" s="1"/>
  <c r="GE40" i="1"/>
  <c r="GF40" i="1"/>
  <c r="GE39" i="1"/>
  <c r="GF39" i="1" s="1"/>
  <c r="GE38" i="1"/>
  <c r="GF38" i="1"/>
  <c r="GE37" i="1"/>
  <c r="GF37" i="1" s="1"/>
  <c r="GE36" i="1"/>
  <c r="GF36" i="1"/>
  <c r="GE35" i="1"/>
  <c r="GF35" i="1" s="1"/>
  <c r="GE34" i="1"/>
  <c r="GF34" i="1"/>
  <c r="GE33" i="1"/>
  <c r="GF33" i="1" s="1"/>
  <c r="GF31" i="1"/>
  <c r="GF29" i="1"/>
  <c r="GF25" i="1"/>
  <c r="GF24" i="1"/>
  <c r="GF21" i="1"/>
  <c r="GF19" i="1"/>
  <c r="GF18" i="1"/>
  <c r="GF17" i="1"/>
  <c r="GF15" i="1"/>
  <c r="GF14" i="1"/>
  <c r="GF13" i="1"/>
  <c r="GF11" i="1"/>
  <c r="GF10" i="1"/>
  <c r="GF8" i="1"/>
  <c r="FT80" i="1"/>
  <c r="FT81" i="1"/>
  <c r="FT67" i="1"/>
  <c r="FT68" i="1"/>
  <c r="FT69" i="1"/>
  <c r="FT72" i="1"/>
  <c r="FU72" i="1" s="1"/>
  <c r="FT73" i="1"/>
  <c r="FT74" i="1"/>
  <c r="FT75" i="1"/>
  <c r="FU75" i="1" s="1"/>
  <c r="FT76" i="1"/>
  <c r="FT77" i="1"/>
  <c r="FT78" i="1"/>
  <c r="FT8" i="1"/>
  <c r="FU8" i="1" s="1"/>
  <c r="FT9" i="1"/>
  <c r="FT10" i="1"/>
  <c r="FT11" i="1"/>
  <c r="FT12" i="1"/>
  <c r="FT13" i="1"/>
  <c r="FT14" i="1"/>
  <c r="FT15" i="1"/>
  <c r="FT16" i="1"/>
  <c r="FU16" i="1" s="1"/>
  <c r="FT17" i="1"/>
  <c r="FT18" i="1"/>
  <c r="FU18" i="1" s="1"/>
  <c r="FT19" i="1"/>
  <c r="FT20" i="1"/>
  <c r="FT21" i="1"/>
  <c r="FT22" i="1"/>
  <c r="FU22" i="1" s="1"/>
  <c r="FT23" i="1"/>
  <c r="FT24" i="1"/>
  <c r="FU24" i="1"/>
  <c r="FT25" i="1"/>
  <c r="FT26" i="1"/>
  <c r="FT27" i="1"/>
  <c r="FT28" i="1"/>
  <c r="FT29" i="1"/>
  <c r="FT30" i="1"/>
  <c r="FT31" i="1"/>
  <c r="FT63" i="1"/>
  <c r="FT64" i="1" s="1"/>
  <c r="FU64" i="1" s="1"/>
  <c r="FT61" i="1"/>
  <c r="FT62" i="1" s="1"/>
  <c r="FU62" i="1" s="1"/>
  <c r="FT43" i="1"/>
  <c r="FU43" i="1" s="1"/>
  <c r="FT44" i="1"/>
  <c r="FT45" i="1"/>
  <c r="FT46" i="1"/>
  <c r="FU46" i="1"/>
  <c r="FT47" i="1"/>
  <c r="FU47" i="1" s="1"/>
  <c r="FT48" i="1"/>
  <c r="FT49" i="1"/>
  <c r="FT50" i="1"/>
  <c r="FT51" i="1"/>
  <c r="FU51" i="1" s="1"/>
  <c r="FT52" i="1"/>
  <c r="FT53" i="1"/>
  <c r="FU53" i="1"/>
  <c r="FT54" i="1"/>
  <c r="FU54" i="1" s="1"/>
  <c r="FT55" i="1"/>
  <c r="FT56" i="1"/>
  <c r="FT57" i="1"/>
  <c r="FU57" i="1" s="1"/>
  <c r="FT58" i="1"/>
  <c r="FU58" i="1" s="1"/>
  <c r="FT59" i="1"/>
  <c r="FU80" i="1"/>
  <c r="FU78" i="1"/>
  <c r="FU77" i="1"/>
  <c r="FU76" i="1"/>
  <c r="FU74" i="1"/>
  <c r="FU73" i="1"/>
  <c r="FU71" i="1"/>
  <c r="FU70" i="1"/>
  <c r="FU69" i="1"/>
  <c r="FU68" i="1"/>
  <c r="FU67" i="1"/>
  <c r="FU63" i="1"/>
  <c r="FU61" i="1"/>
  <c r="FU59" i="1"/>
  <c r="FU56" i="1"/>
  <c r="FU55" i="1"/>
  <c r="FU52" i="1"/>
  <c r="FU50" i="1"/>
  <c r="FU49" i="1"/>
  <c r="FU48" i="1"/>
  <c r="FU44" i="1"/>
  <c r="FT42" i="1"/>
  <c r="FU42" i="1"/>
  <c r="FT41" i="1"/>
  <c r="FU41" i="1" s="1"/>
  <c r="FT40" i="1"/>
  <c r="FU40" i="1"/>
  <c r="FT39" i="1"/>
  <c r="FU39" i="1" s="1"/>
  <c r="FT38" i="1"/>
  <c r="FU38" i="1"/>
  <c r="FT37" i="1"/>
  <c r="FU37" i="1" s="1"/>
  <c r="FT36" i="1"/>
  <c r="FU36" i="1"/>
  <c r="FT35" i="1"/>
  <c r="FU35" i="1" s="1"/>
  <c r="FT34" i="1"/>
  <c r="FU34" i="1"/>
  <c r="FT33" i="1"/>
  <c r="FU33" i="1" s="1"/>
  <c r="FU31" i="1"/>
  <c r="FU30" i="1"/>
  <c r="FU29" i="1"/>
  <c r="FU28" i="1"/>
  <c r="FU27" i="1"/>
  <c r="FU26" i="1"/>
  <c r="FU25" i="1"/>
  <c r="FU23" i="1"/>
  <c r="FU21" i="1"/>
  <c r="FU20" i="1"/>
  <c r="FU19" i="1"/>
  <c r="FU17" i="1"/>
  <c r="FU15" i="1"/>
  <c r="FU14" i="1"/>
  <c r="FU13" i="1"/>
  <c r="FU12" i="1"/>
  <c r="FU11" i="1"/>
  <c r="FU10" i="1"/>
  <c r="FU9" i="1"/>
  <c r="FI80" i="1"/>
  <c r="FI81" i="1"/>
  <c r="FI67" i="1"/>
  <c r="FI68" i="1"/>
  <c r="FI69" i="1"/>
  <c r="FI72" i="1"/>
  <c r="FJ72" i="1" s="1"/>
  <c r="FI73" i="1"/>
  <c r="FI74" i="1"/>
  <c r="FI75" i="1"/>
  <c r="FJ75" i="1"/>
  <c r="FI76" i="1"/>
  <c r="FJ76" i="1" s="1"/>
  <c r="FI77" i="1"/>
  <c r="FJ77" i="1" s="1"/>
  <c r="FI78" i="1"/>
  <c r="FJ78" i="1" s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63" i="1"/>
  <c r="FI64" i="1" s="1"/>
  <c r="FJ64" i="1" s="1"/>
  <c r="FI61" i="1"/>
  <c r="FJ61" i="1"/>
  <c r="FI43" i="1"/>
  <c r="FI44" i="1"/>
  <c r="FI45" i="1"/>
  <c r="FI46" i="1"/>
  <c r="FJ46" i="1" s="1"/>
  <c r="FI47" i="1"/>
  <c r="FI48" i="1"/>
  <c r="FI49" i="1"/>
  <c r="FI50" i="1"/>
  <c r="FJ50" i="1" s="1"/>
  <c r="FI51" i="1"/>
  <c r="FI52" i="1"/>
  <c r="FJ52" i="1" s="1"/>
  <c r="FI53" i="1"/>
  <c r="FJ53" i="1" s="1"/>
  <c r="FI54" i="1"/>
  <c r="FI55" i="1"/>
  <c r="FI56" i="1"/>
  <c r="FJ56" i="1" s="1"/>
  <c r="FI57" i="1"/>
  <c r="FJ57" i="1" s="1"/>
  <c r="FI58" i="1"/>
  <c r="FJ58" i="1"/>
  <c r="FI59" i="1"/>
  <c r="FJ59" i="1" s="1"/>
  <c r="FJ74" i="1"/>
  <c r="FJ73" i="1"/>
  <c r="FJ71" i="1"/>
  <c r="FJ70" i="1"/>
  <c r="FJ69" i="1"/>
  <c r="FJ68" i="1"/>
  <c r="FJ67" i="1"/>
  <c r="FJ63" i="1"/>
  <c r="FJ55" i="1"/>
  <c r="FJ54" i="1"/>
  <c r="FJ51" i="1"/>
  <c r="FJ48" i="1"/>
  <c r="FJ47" i="1"/>
  <c r="FJ45" i="1"/>
  <c r="FJ44" i="1"/>
  <c r="FJ43" i="1"/>
  <c r="FJ42" i="1"/>
  <c r="FJ41" i="1"/>
  <c r="FI40" i="1"/>
  <c r="FJ40" i="1" s="1"/>
  <c r="FI39" i="1"/>
  <c r="FJ39" i="1"/>
  <c r="FI38" i="1"/>
  <c r="FJ38" i="1" s="1"/>
  <c r="FI37" i="1"/>
  <c r="FJ37" i="1"/>
  <c r="FI36" i="1"/>
  <c r="FJ36" i="1" s="1"/>
  <c r="FI35" i="1"/>
  <c r="FJ35" i="1"/>
  <c r="FI34" i="1"/>
  <c r="FJ34" i="1" s="1"/>
  <c r="FI33" i="1"/>
  <c r="FJ33" i="1"/>
  <c r="FJ31" i="1"/>
  <c r="FJ30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J8" i="1"/>
  <c r="EX80" i="1"/>
  <c r="EX81" i="1" s="1"/>
  <c r="EX67" i="1"/>
  <c r="EY67" i="1"/>
  <c r="EX68" i="1"/>
  <c r="EY68" i="1" s="1"/>
  <c r="EX69" i="1"/>
  <c r="EX72" i="1"/>
  <c r="EX73" i="1"/>
  <c r="EX74" i="1"/>
  <c r="EY74" i="1" s="1"/>
  <c r="EX75" i="1"/>
  <c r="EX76" i="1"/>
  <c r="EX77" i="1"/>
  <c r="EX78" i="1"/>
  <c r="EY78" i="1" s="1"/>
  <c r="EX8" i="1"/>
  <c r="EY8" i="1" s="1"/>
  <c r="EX9" i="1"/>
  <c r="EX32" i="1" s="1"/>
  <c r="EX10" i="1"/>
  <c r="EY10" i="1" s="1"/>
  <c r="EX11" i="1"/>
  <c r="EX12" i="1"/>
  <c r="EX13" i="1"/>
  <c r="EX14" i="1"/>
  <c r="EY14" i="1" s="1"/>
  <c r="EX15" i="1"/>
  <c r="EY15" i="1" s="1"/>
  <c r="EX16" i="1"/>
  <c r="EY16" i="1"/>
  <c r="EX17" i="1"/>
  <c r="EX18" i="1"/>
  <c r="EY18" i="1"/>
  <c r="EX19" i="1"/>
  <c r="EY19" i="1" s="1"/>
  <c r="EX20" i="1"/>
  <c r="EX21" i="1"/>
  <c r="EX22" i="1"/>
  <c r="EX23" i="1"/>
  <c r="EY23" i="1" s="1"/>
  <c r="EX24" i="1"/>
  <c r="EY24" i="1"/>
  <c r="EX25" i="1"/>
  <c r="EY25" i="1" s="1"/>
  <c r="EX26" i="1"/>
  <c r="EY26" i="1" s="1"/>
  <c r="EX27" i="1"/>
  <c r="EX28" i="1"/>
  <c r="EY28" i="1" s="1"/>
  <c r="EX29" i="1"/>
  <c r="EX30" i="1"/>
  <c r="EX31" i="1"/>
  <c r="EY31" i="1"/>
  <c r="EX63" i="1"/>
  <c r="EX64" i="1"/>
  <c r="EX61" i="1"/>
  <c r="EX62" i="1" s="1"/>
  <c r="EY62" i="1" s="1"/>
  <c r="EX43" i="1"/>
  <c r="EY43" i="1"/>
  <c r="EX44" i="1"/>
  <c r="EX45" i="1"/>
  <c r="EX46" i="1"/>
  <c r="EY46" i="1"/>
  <c r="EX47" i="1"/>
  <c r="EX48" i="1"/>
  <c r="EX49" i="1"/>
  <c r="EY49" i="1" s="1"/>
  <c r="EX50" i="1"/>
  <c r="EY50" i="1" s="1"/>
  <c r="EX51" i="1"/>
  <c r="EY51" i="1"/>
  <c r="EX52" i="1"/>
  <c r="EY52" i="1" s="1"/>
  <c r="EX53" i="1"/>
  <c r="EY53" i="1" s="1"/>
  <c r="EX54" i="1"/>
  <c r="EY54" i="1"/>
  <c r="EX55" i="1"/>
  <c r="EX56" i="1"/>
  <c r="EX57" i="1"/>
  <c r="EY57" i="1" s="1"/>
  <c r="EX58" i="1"/>
  <c r="EY58" i="1" s="1"/>
  <c r="EX59" i="1"/>
  <c r="EY59" i="1"/>
  <c r="EY80" i="1"/>
  <c r="EY77" i="1"/>
  <c r="EY76" i="1"/>
  <c r="EY75" i="1"/>
  <c r="EY73" i="1"/>
  <c r="EY71" i="1"/>
  <c r="EY70" i="1"/>
  <c r="EY69" i="1"/>
  <c r="EY64" i="1"/>
  <c r="EY63" i="1"/>
  <c r="EY56" i="1"/>
  <c r="EY55" i="1"/>
  <c r="EY48" i="1"/>
  <c r="EY47" i="1"/>
  <c r="EY45" i="1"/>
  <c r="EY44" i="1"/>
  <c r="EY42" i="1"/>
  <c r="EY41" i="1"/>
  <c r="EX40" i="1"/>
  <c r="EY40" i="1" s="1"/>
  <c r="EX39" i="1"/>
  <c r="EY39" i="1"/>
  <c r="EX38" i="1"/>
  <c r="EY38" i="1" s="1"/>
  <c r="EX37" i="1"/>
  <c r="EY37" i="1"/>
  <c r="EX36" i="1"/>
  <c r="EY36" i="1" s="1"/>
  <c r="EX35" i="1"/>
  <c r="EY35" i="1"/>
  <c r="EX34" i="1"/>
  <c r="EY34" i="1" s="1"/>
  <c r="EX33" i="1"/>
  <c r="EY33" i="1"/>
  <c r="EY30" i="1"/>
  <c r="EY29" i="1"/>
  <c r="EY27" i="1"/>
  <c r="EY22" i="1"/>
  <c r="EY21" i="1"/>
  <c r="EY20" i="1"/>
  <c r="EY17" i="1"/>
  <c r="EY13" i="1"/>
  <c r="EY12" i="1"/>
  <c r="EY11" i="1"/>
  <c r="EY9" i="1"/>
  <c r="HJ81" i="1"/>
  <c r="HJ79" i="1"/>
  <c r="HJ32" i="1"/>
  <c r="HJ64" i="1"/>
  <c r="HJ60" i="1"/>
  <c r="HK60" i="1" s="1"/>
  <c r="HK80" i="1"/>
  <c r="HK79" i="1"/>
  <c r="HK78" i="1"/>
  <c r="HK77" i="1"/>
  <c r="HK76" i="1"/>
  <c r="HK75" i="1"/>
  <c r="HK74" i="1"/>
  <c r="HK73" i="1"/>
  <c r="HK72" i="1"/>
  <c r="HK71" i="1"/>
  <c r="HK70" i="1"/>
  <c r="HK69" i="1"/>
  <c r="HK68" i="1"/>
  <c r="HK67" i="1"/>
  <c r="HK63" i="1"/>
  <c r="HK62" i="1"/>
  <c r="HK61" i="1"/>
  <c r="HK59" i="1"/>
  <c r="HK58" i="1"/>
  <c r="HK57" i="1"/>
  <c r="HK56" i="1"/>
  <c r="HK55" i="1"/>
  <c r="HK54" i="1"/>
  <c r="HK53" i="1"/>
  <c r="HK52" i="1"/>
  <c r="HK51" i="1"/>
  <c r="HK50" i="1"/>
  <c r="HK49" i="1"/>
  <c r="HK48" i="1"/>
  <c r="HK47" i="1"/>
  <c r="HK46" i="1"/>
  <c r="HK45" i="1"/>
  <c r="HK44" i="1"/>
  <c r="HK43" i="1"/>
  <c r="HK42" i="1"/>
  <c r="HK41" i="1"/>
  <c r="HK40" i="1"/>
  <c r="HK39" i="1"/>
  <c r="HK38" i="1"/>
  <c r="HK37" i="1"/>
  <c r="HK36" i="1"/>
  <c r="HK35" i="1"/>
  <c r="HK34" i="1"/>
  <c r="HK33" i="1"/>
  <c r="HK32" i="1"/>
  <c r="HK31" i="1"/>
  <c r="HK30" i="1"/>
  <c r="HK29" i="1"/>
  <c r="HK28" i="1"/>
  <c r="HK27" i="1"/>
  <c r="HK26" i="1"/>
  <c r="HK25" i="1"/>
  <c r="HK24" i="1"/>
  <c r="HK23" i="1"/>
  <c r="HK22" i="1"/>
  <c r="HK21" i="1"/>
  <c r="HK20" i="1"/>
  <c r="HK19" i="1"/>
  <c r="HK18" i="1"/>
  <c r="HK17" i="1"/>
  <c r="HK16" i="1"/>
  <c r="HK15" i="1"/>
  <c r="HK14" i="1"/>
  <c r="HK13" i="1"/>
  <c r="HK12" i="1"/>
  <c r="HK11" i="1"/>
  <c r="HK10" i="1"/>
  <c r="HK9" i="1"/>
  <c r="HK8" i="1"/>
  <c r="GY81" i="1"/>
  <c r="GY79" i="1"/>
  <c r="GZ79" i="1" s="1"/>
  <c r="GY32" i="1"/>
  <c r="GY64" i="1"/>
  <c r="GZ64" i="1" s="1"/>
  <c r="GY60" i="1"/>
  <c r="GZ80" i="1"/>
  <c r="GZ78" i="1"/>
  <c r="GZ77" i="1"/>
  <c r="GZ76" i="1"/>
  <c r="GZ75" i="1"/>
  <c r="GZ74" i="1"/>
  <c r="GZ73" i="1"/>
  <c r="GZ72" i="1"/>
  <c r="GZ71" i="1"/>
  <c r="GZ70" i="1"/>
  <c r="GZ69" i="1"/>
  <c r="GZ68" i="1"/>
  <c r="GZ67" i="1"/>
  <c r="GZ63" i="1"/>
  <c r="GZ62" i="1"/>
  <c r="GZ61" i="1"/>
  <c r="GZ60" i="1"/>
  <c r="GZ59" i="1"/>
  <c r="GZ58" i="1"/>
  <c r="GZ57" i="1"/>
  <c r="GZ56" i="1"/>
  <c r="GZ55" i="1"/>
  <c r="GZ54" i="1"/>
  <c r="GZ53" i="1"/>
  <c r="GZ52" i="1"/>
  <c r="GZ51" i="1"/>
  <c r="GZ50" i="1"/>
  <c r="GZ49" i="1"/>
  <c r="GZ48" i="1"/>
  <c r="GZ47" i="1"/>
  <c r="GZ46" i="1"/>
  <c r="GZ45" i="1"/>
  <c r="GZ44" i="1"/>
  <c r="GZ43" i="1"/>
  <c r="GZ42" i="1"/>
  <c r="GZ41" i="1"/>
  <c r="GZ40" i="1"/>
  <c r="GZ39" i="1"/>
  <c r="GZ38" i="1"/>
  <c r="GZ37" i="1"/>
  <c r="GZ36" i="1"/>
  <c r="GZ35" i="1"/>
  <c r="GZ34" i="1"/>
  <c r="GZ33" i="1"/>
  <c r="GZ32" i="1"/>
  <c r="GZ31" i="1"/>
  <c r="GZ30" i="1"/>
  <c r="GZ29" i="1"/>
  <c r="GZ28" i="1"/>
  <c r="GZ27" i="1"/>
  <c r="GZ26" i="1"/>
  <c r="GZ25" i="1"/>
  <c r="GZ24" i="1"/>
  <c r="GZ23" i="1"/>
  <c r="GZ22" i="1"/>
  <c r="GZ21" i="1"/>
  <c r="GZ20" i="1"/>
  <c r="GZ19" i="1"/>
  <c r="GZ18" i="1"/>
  <c r="GZ17" i="1"/>
  <c r="GZ16" i="1"/>
  <c r="GZ15" i="1"/>
  <c r="GZ14" i="1"/>
  <c r="GZ13" i="1"/>
  <c r="GZ12" i="1"/>
  <c r="GZ11" i="1"/>
  <c r="GZ10" i="1"/>
  <c r="GZ9" i="1"/>
  <c r="GZ8" i="1"/>
  <c r="GN81" i="1"/>
  <c r="GN79" i="1"/>
  <c r="GN32" i="1"/>
  <c r="GN64" i="1"/>
  <c r="GN60" i="1"/>
  <c r="GN65" i="1" s="1"/>
  <c r="GN66" i="1" s="1"/>
  <c r="GO80" i="1"/>
  <c r="GO79" i="1"/>
  <c r="GO78" i="1"/>
  <c r="GO77" i="1"/>
  <c r="GO76" i="1"/>
  <c r="GO75" i="1"/>
  <c r="GO74" i="1"/>
  <c r="GO73" i="1"/>
  <c r="GO72" i="1"/>
  <c r="GO71" i="1"/>
  <c r="GO70" i="1"/>
  <c r="GO69" i="1"/>
  <c r="GO68" i="1"/>
  <c r="GO67" i="1"/>
  <c r="GO64" i="1"/>
  <c r="GO63" i="1"/>
  <c r="GO62" i="1"/>
  <c r="GO61" i="1"/>
  <c r="GO59" i="1"/>
  <c r="GO58" i="1"/>
  <c r="GO57" i="1"/>
  <c r="GO56" i="1"/>
  <c r="GO55" i="1"/>
  <c r="GO54" i="1"/>
  <c r="GO53" i="1"/>
  <c r="GO52" i="1"/>
  <c r="GO51" i="1"/>
  <c r="GO50" i="1"/>
  <c r="GO49" i="1"/>
  <c r="GO48" i="1"/>
  <c r="GO47" i="1"/>
  <c r="GO46" i="1"/>
  <c r="GO45" i="1"/>
  <c r="GO44" i="1"/>
  <c r="GO43" i="1"/>
  <c r="GO42" i="1"/>
  <c r="GO41" i="1"/>
  <c r="GO40" i="1"/>
  <c r="GO39" i="1"/>
  <c r="GO38" i="1"/>
  <c r="GO37" i="1"/>
  <c r="GO36" i="1"/>
  <c r="GO35" i="1"/>
  <c r="GO34" i="1"/>
  <c r="GO33" i="1"/>
  <c r="GO32" i="1"/>
  <c r="GO31" i="1"/>
  <c r="GO30" i="1"/>
  <c r="GO29" i="1"/>
  <c r="GO28" i="1"/>
  <c r="GO27" i="1"/>
  <c r="GO26" i="1"/>
  <c r="GO25" i="1"/>
  <c r="GO24" i="1"/>
  <c r="GO23" i="1"/>
  <c r="GO22" i="1"/>
  <c r="GO21" i="1"/>
  <c r="GO20" i="1"/>
  <c r="GO19" i="1"/>
  <c r="GO18" i="1"/>
  <c r="GO17" i="1"/>
  <c r="GO16" i="1"/>
  <c r="GO15" i="1"/>
  <c r="GO14" i="1"/>
  <c r="GO13" i="1"/>
  <c r="GO12" i="1"/>
  <c r="GO11" i="1"/>
  <c r="GO10" i="1"/>
  <c r="GO9" i="1"/>
  <c r="GO8" i="1"/>
  <c r="GC81" i="1"/>
  <c r="GC79" i="1"/>
  <c r="GC32" i="1"/>
  <c r="GC66" i="1" s="1"/>
  <c r="GC64" i="1"/>
  <c r="GC60" i="1"/>
  <c r="GC65" i="1" s="1"/>
  <c r="GD81" i="1"/>
  <c r="GD80" i="1"/>
  <c r="GD79" i="1"/>
  <c r="GD78" i="1"/>
  <c r="GD77" i="1"/>
  <c r="GD76" i="1"/>
  <c r="GD75" i="1"/>
  <c r="GD74" i="1"/>
  <c r="GD73" i="1"/>
  <c r="GD72" i="1"/>
  <c r="GD71" i="1"/>
  <c r="GD70" i="1"/>
  <c r="GD69" i="1"/>
  <c r="GD68" i="1"/>
  <c r="GD67" i="1"/>
  <c r="GD64" i="1"/>
  <c r="GD63" i="1"/>
  <c r="GD62" i="1"/>
  <c r="GD61" i="1"/>
  <c r="GD60" i="1"/>
  <c r="GD59" i="1"/>
  <c r="GD58" i="1"/>
  <c r="GD57" i="1"/>
  <c r="GD56" i="1"/>
  <c r="GD55" i="1"/>
  <c r="GD54" i="1"/>
  <c r="GD53" i="1"/>
  <c r="GD52" i="1"/>
  <c r="GD51" i="1"/>
  <c r="GD50" i="1"/>
  <c r="GD49" i="1"/>
  <c r="GD48" i="1"/>
  <c r="GD47" i="1"/>
  <c r="GD46" i="1"/>
  <c r="GD45" i="1"/>
  <c r="GD44" i="1"/>
  <c r="GD43" i="1"/>
  <c r="GD42" i="1"/>
  <c r="GD41" i="1"/>
  <c r="GD40" i="1"/>
  <c r="GD39" i="1"/>
  <c r="GD38" i="1"/>
  <c r="GD37" i="1"/>
  <c r="GD36" i="1"/>
  <c r="GD35" i="1"/>
  <c r="GD34" i="1"/>
  <c r="GD33" i="1"/>
  <c r="GD32" i="1"/>
  <c r="GD31" i="1"/>
  <c r="GD30" i="1"/>
  <c r="GD29" i="1"/>
  <c r="GD28" i="1"/>
  <c r="GD27" i="1"/>
  <c r="GD26" i="1"/>
  <c r="GD25" i="1"/>
  <c r="GD24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GD8" i="1"/>
  <c r="FR81" i="1"/>
  <c r="FR79" i="1"/>
  <c r="FR32" i="1"/>
  <c r="FR66" i="1"/>
  <c r="FR64" i="1"/>
  <c r="FR60" i="1"/>
  <c r="FR65" i="1"/>
  <c r="FS80" i="1"/>
  <c r="FS79" i="1"/>
  <c r="FS78" i="1"/>
  <c r="FS77" i="1"/>
  <c r="FS76" i="1"/>
  <c r="FS75" i="1"/>
  <c r="FS74" i="1"/>
  <c r="FS73" i="1"/>
  <c r="FS72" i="1"/>
  <c r="FS71" i="1"/>
  <c r="FS70" i="1"/>
  <c r="FS69" i="1"/>
  <c r="FS68" i="1"/>
  <c r="FS67" i="1"/>
  <c r="FS64" i="1"/>
  <c r="FS63" i="1"/>
  <c r="FS62" i="1"/>
  <c r="FS61" i="1"/>
  <c r="FS59" i="1"/>
  <c r="FS58" i="1"/>
  <c r="FS57" i="1"/>
  <c r="FS56" i="1"/>
  <c r="FS55" i="1"/>
  <c r="FS54" i="1"/>
  <c r="FS53" i="1"/>
  <c r="FS52" i="1"/>
  <c r="FS51" i="1"/>
  <c r="FS50" i="1"/>
  <c r="FS49" i="1"/>
  <c r="FS48" i="1"/>
  <c r="FS47" i="1"/>
  <c r="FS46" i="1"/>
  <c r="FS45" i="1"/>
  <c r="FS44" i="1"/>
  <c r="FS43" i="1"/>
  <c r="FS42" i="1"/>
  <c r="FS41" i="1"/>
  <c r="FS40" i="1"/>
  <c r="FS39" i="1"/>
  <c r="FS38" i="1"/>
  <c r="FS37" i="1"/>
  <c r="FS36" i="1"/>
  <c r="FS35" i="1"/>
  <c r="FS34" i="1"/>
  <c r="FS33" i="1"/>
  <c r="FS32" i="1"/>
  <c r="FS31" i="1"/>
  <c r="FS30" i="1"/>
  <c r="FS29" i="1"/>
  <c r="FS28" i="1"/>
  <c r="FS27" i="1"/>
  <c r="FS26" i="1"/>
  <c r="FS25" i="1"/>
  <c r="FS24" i="1"/>
  <c r="FS23" i="1"/>
  <c r="FS22" i="1"/>
  <c r="FS21" i="1"/>
  <c r="FS20" i="1"/>
  <c r="FS19" i="1"/>
  <c r="FS18" i="1"/>
  <c r="FS17" i="1"/>
  <c r="FS16" i="1"/>
  <c r="FS15" i="1"/>
  <c r="FS14" i="1"/>
  <c r="FS13" i="1"/>
  <c r="FS12" i="1"/>
  <c r="FS11" i="1"/>
  <c r="FS10" i="1"/>
  <c r="FS9" i="1"/>
  <c r="FS8" i="1"/>
  <c r="FG81" i="1"/>
  <c r="FG79" i="1"/>
  <c r="FG32" i="1"/>
  <c r="FH32" i="1" s="1"/>
  <c r="FG64" i="1"/>
  <c r="FG62" i="1"/>
  <c r="FH62" i="1"/>
  <c r="FG60" i="1"/>
  <c r="FH60" i="1" s="1"/>
  <c r="FH81" i="1"/>
  <c r="FH80" i="1"/>
  <c r="FH79" i="1"/>
  <c r="FH78" i="1"/>
  <c r="FH77" i="1"/>
  <c r="FH76" i="1"/>
  <c r="FH75" i="1"/>
  <c r="FH74" i="1"/>
  <c r="FH73" i="1"/>
  <c r="FH72" i="1"/>
  <c r="FH71" i="1"/>
  <c r="FH70" i="1"/>
  <c r="FH69" i="1"/>
  <c r="FH68" i="1"/>
  <c r="FH67" i="1"/>
  <c r="FH64" i="1"/>
  <c r="FH63" i="1"/>
  <c r="FH61" i="1"/>
  <c r="FH59" i="1"/>
  <c r="FH58" i="1"/>
  <c r="FH57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FH17" i="1"/>
  <c r="FH16" i="1"/>
  <c r="FH15" i="1"/>
  <c r="FH14" i="1"/>
  <c r="FH13" i="1"/>
  <c r="FH12" i="1"/>
  <c r="FH11" i="1"/>
  <c r="FH10" i="1"/>
  <c r="FH9" i="1"/>
  <c r="FH8" i="1"/>
  <c r="EV81" i="1"/>
  <c r="EV79" i="1"/>
  <c r="EW79" i="1" s="1"/>
  <c r="EV32" i="1"/>
  <c r="EV66" i="1"/>
  <c r="EW66" i="1" s="1"/>
  <c r="EV64" i="1"/>
  <c r="EV60" i="1"/>
  <c r="EV65" i="1"/>
  <c r="EW81" i="1"/>
  <c r="EW80" i="1"/>
  <c r="EW78" i="1"/>
  <c r="EW77" i="1"/>
  <c r="EW76" i="1"/>
  <c r="EW75" i="1"/>
  <c r="EW74" i="1"/>
  <c r="EW73" i="1"/>
  <c r="EW72" i="1"/>
  <c r="EW71" i="1"/>
  <c r="EW70" i="1"/>
  <c r="EW69" i="1"/>
  <c r="EW68" i="1"/>
  <c r="EW67" i="1"/>
  <c r="EW65" i="1"/>
  <c r="EW64" i="1"/>
  <c r="EW63" i="1"/>
  <c r="EW62" i="1"/>
  <c r="EW61" i="1"/>
  <c r="EW60" i="1"/>
  <c r="EW59" i="1"/>
  <c r="EW58" i="1"/>
  <c r="EW57" i="1"/>
  <c r="EW56" i="1"/>
  <c r="EW55" i="1"/>
  <c r="EW54" i="1"/>
  <c r="EW53" i="1"/>
  <c r="EW52" i="1"/>
  <c r="EW51" i="1"/>
  <c r="EW50" i="1"/>
  <c r="EW49" i="1"/>
  <c r="EW48" i="1"/>
  <c r="EW47" i="1"/>
  <c r="EW46" i="1"/>
  <c r="EW45" i="1"/>
  <c r="EW44" i="1"/>
  <c r="EW43" i="1"/>
  <c r="EW42" i="1"/>
  <c r="EW41" i="1"/>
  <c r="EW40" i="1"/>
  <c r="EW39" i="1"/>
  <c r="EW38" i="1"/>
  <c r="EW37" i="1"/>
  <c r="EW36" i="1"/>
  <c r="EW35" i="1"/>
  <c r="EW34" i="1"/>
  <c r="EW33" i="1"/>
  <c r="EW31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W18" i="1"/>
  <c r="EW17" i="1"/>
  <c r="EW16" i="1"/>
  <c r="EW15" i="1"/>
  <c r="EW14" i="1"/>
  <c r="EW13" i="1"/>
  <c r="EW12" i="1"/>
  <c r="EW11" i="1"/>
  <c r="EW10" i="1"/>
  <c r="EW9" i="1"/>
  <c r="EW8" i="1"/>
  <c r="IP81" i="1"/>
  <c r="IQ81" i="1" s="1"/>
  <c r="IP79" i="1"/>
  <c r="IP32" i="1"/>
  <c r="IP64" i="1"/>
  <c r="IP62" i="1"/>
  <c r="IP60" i="1"/>
  <c r="IP65" i="1" s="1"/>
  <c r="IN81" i="1"/>
  <c r="IN79" i="1"/>
  <c r="IQ79" i="1"/>
  <c r="IN32" i="1"/>
  <c r="IN64" i="1"/>
  <c r="IQ64" i="1" s="1"/>
  <c r="IN62" i="1"/>
  <c r="IN60" i="1"/>
  <c r="IQ60" i="1" s="1"/>
  <c r="IN65" i="1"/>
  <c r="IQ80" i="1"/>
  <c r="IQ78" i="1"/>
  <c r="IQ77" i="1"/>
  <c r="IQ76" i="1"/>
  <c r="IQ75" i="1"/>
  <c r="IQ74" i="1"/>
  <c r="IQ73" i="1"/>
  <c r="IQ72" i="1"/>
  <c r="IQ71" i="1"/>
  <c r="IQ70" i="1"/>
  <c r="IQ69" i="1"/>
  <c r="IQ68" i="1"/>
  <c r="IQ67" i="1"/>
  <c r="IQ63" i="1"/>
  <c r="IQ62" i="1"/>
  <c r="IQ61" i="1"/>
  <c r="IQ59" i="1"/>
  <c r="IQ58" i="1"/>
  <c r="IQ57" i="1"/>
  <c r="IQ56" i="1"/>
  <c r="IQ55" i="1"/>
  <c r="IQ54" i="1"/>
  <c r="IQ53" i="1"/>
  <c r="IQ52" i="1"/>
  <c r="IQ51" i="1"/>
  <c r="IQ50" i="1"/>
  <c r="IQ49" i="1"/>
  <c r="IQ48" i="1"/>
  <c r="IQ47" i="1"/>
  <c r="IQ46" i="1"/>
  <c r="IQ45" i="1"/>
  <c r="IQ44" i="1"/>
  <c r="IQ43" i="1"/>
  <c r="IQ42" i="1"/>
  <c r="IQ41" i="1"/>
  <c r="IQ40" i="1"/>
  <c r="IQ39" i="1"/>
  <c r="IQ38" i="1"/>
  <c r="IQ37" i="1"/>
  <c r="IQ36" i="1"/>
  <c r="IQ35" i="1"/>
  <c r="IQ34" i="1"/>
  <c r="IQ33" i="1"/>
  <c r="IQ31" i="1"/>
  <c r="IQ30" i="1"/>
  <c r="IQ29" i="1"/>
  <c r="IQ28" i="1"/>
  <c r="IQ27" i="1"/>
  <c r="IQ26" i="1"/>
  <c r="IQ25" i="1"/>
  <c r="IQ24" i="1"/>
  <c r="IQ23" i="1"/>
  <c r="IQ22" i="1"/>
  <c r="IQ21" i="1"/>
  <c r="IQ20" i="1"/>
  <c r="IQ19" i="1"/>
  <c r="IQ18" i="1"/>
  <c r="IQ17" i="1"/>
  <c r="IQ16" i="1"/>
  <c r="IQ15" i="1"/>
  <c r="IQ14" i="1"/>
  <c r="IQ13" i="1"/>
  <c r="IQ12" i="1"/>
  <c r="IQ11" i="1"/>
  <c r="IQ10" i="1"/>
  <c r="IQ9" i="1"/>
  <c r="IQ8" i="1"/>
  <c r="IH81" i="1"/>
  <c r="IH79" i="1"/>
  <c r="IH32" i="1"/>
  <c r="IH64" i="1"/>
  <c r="IK64" i="1" s="1"/>
  <c r="IH62" i="1"/>
  <c r="IH60" i="1"/>
  <c r="IK81" i="1"/>
  <c r="IK80" i="1"/>
  <c r="IK78" i="1"/>
  <c r="IK77" i="1"/>
  <c r="IK76" i="1"/>
  <c r="IK75" i="1"/>
  <c r="IK74" i="1"/>
  <c r="IK73" i="1"/>
  <c r="IK72" i="1"/>
  <c r="IK71" i="1"/>
  <c r="IK70" i="1"/>
  <c r="IK69" i="1"/>
  <c r="IK68" i="1"/>
  <c r="IK67" i="1"/>
  <c r="IK63" i="1"/>
  <c r="IK62" i="1"/>
  <c r="IK61" i="1"/>
  <c r="IK60" i="1"/>
  <c r="IK59" i="1"/>
  <c r="IK58" i="1"/>
  <c r="IK57" i="1"/>
  <c r="IK56" i="1"/>
  <c r="IK55" i="1"/>
  <c r="IK54" i="1"/>
  <c r="IK53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B81" i="1"/>
  <c r="IB79" i="1"/>
  <c r="IB22" i="1"/>
  <c r="IB32" i="1" s="1"/>
  <c r="IB64" i="1"/>
  <c r="IB62" i="1"/>
  <c r="IB60" i="1"/>
  <c r="IE60" i="1" s="1"/>
  <c r="IE81" i="1"/>
  <c r="IE80" i="1"/>
  <c r="IE79" i="1"/>
  <c r="IE78" i="1"/>
  <c r="IE77" i="1"/>
  <c r="IE76" i="1"/>
  <c r="IE75" i="1"/>
  <c r="IE74" i="1"/>
  <c r="IE73" i="1"/>
  <c r="IE72" i="1"/>
  <c r="IE71" i="1"/>
  <c r="IE70" i="1"/>
  <c r="IE69" i="1"/>
  <c r="IE68" i="1"/>
  <c r="IE67" i="1"/>
  <c r="IE64" i="1"/>
  <c r="IE63" i="1"/>
  <c r="IE62" i="1"/>
  <c r="IE61" i="1"/>
  <c r="IE59" i="1"/>
  <c r="IE58" i="1"/>
  <c r="IE57" i="1"/>
  <c r="IE56" i="1"/>
  <c r="IE55" i="1"/>
  <c r="IE54" i="1"/>
  <c r="IE53" i="1"/>
  <c r="IE52" i="1"/>
  <c r="IE51" i="1"/>
  <c r="IE50" i="1"/>
  <c r="IE49" i="1"/>
  <c r="IE48" i="1"/>
  <c r="IE47" i="1"/>
  <c r="IE46" i="1"/>
  <c r="IE45" i="1"/>
  <c r="IE44" i="1"/>
  <c r="IE43" i="1"/>
  <c r="IE42" i="1"/>
  <c r="IE41" i="1"/>
  <c r="IE40" i="1"/>
  <c r="IE39" i="1"/>
  <c r="IE38" i="1"/>
  <c r="IE37" i="1"/>
  <c r="IE36" i="1"/>
  <c r="IE35" i="1"/>
  <c r="IE34" i="1"/>
  <c r="IE33" i="1"/>
  <c r="IE31" i="1"/>
  <c r="IE30" i="1"/>
  <c r="IE29" i="1"/>
  <c r="IE28" i="1"/>
  <c r="IE27" i="1"/>
  <c r="IE26" i="1"/>
  <c r="IE25" i="1"/>
  <c r="IE24" i="1"/>
  <c r="IE23" i="1"/>
  <c r="IE21" i="1"/>
  <c r="IE20" i="1"/>
  <c r="IE19" i="1"/>
  <c r="IE18" i="1"/>
  <c r="IE17" i="1"/>
  <c r="IE16" i="1"/>
  <c r="IE15" i="1"/>
  <c r="IE14" i="1"/>
  <c r="IE13" i="1"/>
  <c r="IE12" i="1"/>
  <c r="IE11" i="1"/>
  <c r="IE10" i="1"/>
  <c r="IE9" i="1"/>
  <c r="IE8" i="1"/>
  <c r="HX81" i="1"/>
  <c r="HX79" i="1"/>
  <c r="HY79" i="1" s="1"/>
  <c r="HX32" i="1"/>
  <c r="HX64" i="1"/>
  <c r="HX65" i="1" s="1"/>
  <c r="HX62" i="1"/>
  <c r="HX60" i="1"/>
  <c r="HV81" i="1"/>
  <c r="HV79" i="1"/>
  <c r="HV32" i="1"/>
  <c r="HV64" i="1"/>
  <c r="HV62" i="1"/>
  <c r="HY62" i="1" s="1"/>
  <c r="HV60" i="1"/>
  <c r="HY80" i="1"/>
  <c r="HY78" i="1"/>
  <c r="HY77" i="1"/>
  <c r="HY76" i="1"/>
  <c r="HY75" i="1"/>
  <c r="HY74" i="1"/>
  <c r="HY73" i="1"/>
  <c r="HY72" i="1"/>
  <c r="HY71" i="1"/>
  <c r="HY70" i="1"/>
  <c r="HY69" i="1"/>
  <c r="HY68" i="1"/>
  <c r="HY67" i="1"/>
  <c r="HY64" i="1"/>
  <c r="HY63" i="1"/>
  <c r="HY61" i="1"/>
  <c r="HY60" i="1"/>
  <c r="HY59" i="1"/>
  <c r="HY58" i="1"/>
  <c r="HY57" i="1"/>
  <c r="HY56" i="1"/>
  <c r="HY55" i="1"/>
  <c r="HY54" i="1"/>
  <c r="HY53" i="1"/>
  <c r="HY52" i="1"/>
  <c r="HY51" i="1"/>
  <c r="HY50" i="1"/>
  <c r="HY49" i="1"/>
  <c r="HY48" i="1"/>
  <c r="HY47" i="1"/>
  <c r="HY46" i="1"/>
  <c r="HY45" i="1"/>
  <c r="HY44" i="1"/>
  <c r="HY43" i="1"/>
  <c r="HY42" i="1"/>
  <c r="HY41" i="1"/>
  <c r="HY40" i="1"/>
  <c r="HY39" i="1"/>
  <c r="HY38" i="1"/>
  <c r="HY37" i="1"/>
  <c r="HY36" i="1"/>
  <c r="HY35" i="1"/>
  <c r="HY34" i="1"/>
  <c r="HY33" i="1"/>
  <c r="HY32" i="1"/>
  <c r="HY31" i="1"/>
  <c r="HY30" i="1"/>
  <c r="HY29" i="1"/>
  <c r="HY28" i="1"/>
  <c r="HY27" i="1"/>
  <c r="HY26" i="1"/>
  <c r="HY25" i="1"/>
  <c r="HY24" i="1"/>
  <c r="HY23" i="1"/>
  <c r="HY22" i="1"/>
  <c r="HY21" i="1"/>
  <c r="HY20" i="1"/>
  <c r="HY19" i="1"/>
  <c r="HY18" i="1"/>
  <c r="HY17" i="1"/>
  <c r="HY16" i="1"/>
  <c r="HY15" i="1"/>
  <c r="HY14" i="1"/>
  <c r="HY13" i="1"/>
  <c r="HY12" i="1"/>
  <c r="HY11" i="1"/>
  <c r="HY10" i="1"/>
  <c r="HY9" i="1"/>
  <c r="HY8" i="1"/>
  <c r="HP81" i="1"/>
  <c r="HS81" i="1" s="1"/>
  <c r="HP79" i="1"/>
  <c r="HP32" i="1"/>
  <c r="HP64" i="1"/>
  <c r="HP62" i="1"/>
  <c r="HS62" i="1"/>
  <c r="HP60" i="1"/>
  <c r="HS80" i="1"/>
  <c r="HS79" i="1"/>
  <c r="HS78" i="1"/>
  <c r="HS77" i="1"/>
  <c r="HS76" i="1"/>
  <c r="HS75" i="1"/>
  <c r="HS74" i="1"/>
  <c r="HS73" i="1"/>
  <c r="HS72" i="1"/>
  <c r="HS71" i="1"/>
  <c r="HS70" i="1"/>
  <c r="HS69" i="1"/>
  <c r="HS68" i="1"/>
  <c r="HS67" i="1"/>
  <c r="HS63" i="1"/>
  <c r="HS61" i="1"/>
  <c r="HS60" i="1"/>
  <c r="HS59" i="1"/>
  <c r="HS58" i="1"/>
  <c r="HS57" i="1"/>
  <c r="HS56" i="1"/>
  <c r="HS55" i="1"/>
  <c r="HS54" i="1"/>
  <c r="HS53" i="1"/>
  <c r="HS52" i="1"/>
  <c r="HS51" i="1"/>
  <c r="HS50" i="1"/>
  <c r="HS49" i="1"/>
  <c r="HS48" i="1"/>
  <c r="HS47" i="1"/>
  <c r="HS46" i="1"/>
  <c r="HS45" i="1"/>
  <c r="HS44" i="1"/>
  <c r="HS43" i="1"/>
  <c r="HS42" i="1"/>
  <c r="HS41" i="1"/>
  <c r="HS40" i="1"/>
  <c r="HS39" i="1"/>
  <c r="HS38" i="1"/>
  <c r="HS37" i="1"/>
  <c r="HS36" i="1"/>
  <c r="HS35" i="1"/>
  <c r="HS34" i="1"/>
  <c r="HS33" i="1"/>
  <c r="HS32" i="1"/>
  <c r="HS31" i="1"/>
  <c r="HS30" i="1"/>
  <c r="HS29" i="1"/>
  <c r="HS28" i="1"/>
  <c r="HS27" i="1"/>
  <c r="HS26" i="1"/>
  <c r="HS25" i="1"/>
  <c r="HS24" i="1"/>
  <c r="HS23" i="1"/>
  <c r="HS22" i="1"/>
  <c r="HS21" i="1"/>
  <c r="HS20" i="1"/>
  <c r="HS19" i="1"/>
  <c r="HS18" i="1"/>
  <c r="HS17" i="1"/>
  <c r="HS16" i="1"/>
  <c r="HS15" i="1"/>
  <c r="HS14" i="1"/>
  <c r="HS13" i="1"/>
  <c r="HS12" i="1"/>
  <c r="HS11" i="1"/>
  <c r="HS10" i="1"/>
  <c r="HS9" i="1"/>
  <c r="HS8" i="1"/>
  <c r="HH81" i="1"/>
  <c r="HI81" i="1"/>
  <c r="HH79" i="1"/>
  <c r="HH32" i="1"/>
  <c r="HI32" i="1" s="1"/>
  <c r="HH64" i="1"/>
  <c r="HH62" i="1"/>
  <c r="HI62" i="1" s="1"/>
  <c r="HH60" i="1"/>
  <c r="HI60" i="1" s="1"/>
  <c r="HI80" i="1"/>
  <c r="HI79" i="1"/>
  <c r="HI78" i="1"/>
  <c r="HI77" i="1"/>
  <c r="HI76" i="1"/>
  <c r="HI75" i="1"/>
  <c r="HI74" i="1"/>
  <c r="HI73" i="1"/>
  <c r="HI72" i="1"/>
  <c r="HI71" i="1"/>
  <c r="HI70" i="1"/>
  <c r="HI69" i="1"/>
  <c r="HI68" i="1"/>
  <c r="HI67" i="1"/>
  <c r="HI64" i="1"/>
  <c r="HI63" i="1"/>
  <c r="HI61" i="1"/>
  <c r="HI59" i="1"/>
  <c r="HI58" i="1"/>
  <c r="HI57" i="1"/>
  <c r="HI56" i="1"/>
  <c r="HI55" i="1"/>
  <c r="HI54" i="1"/>
  <c r="HI53" i="1"/>
  <c r="HI52" i="1"/>
  <c r="HI51" i="1"/>
  <c r="HI50" i="1"/>
  <c r="HI49" i="1"/>
  <c r="HI48" i="1"/>
  <c r="HI47" i="1"/>
  <c r="HI46" i="1"/>
  <c r="HI45" i="1"/>
  <c r="HI44" i="1"/>
  <c r="HI43" i="1"/>
  <c r="HI42" i="1"/>
  <c r="HI41" i="1"/>
  <c r="HI40" i="1"/>
  <c r="HI39" i="1"/>
  <c r="HI38" i="1"/>
  <c r="HI37" i="1"/>
  <c r="HI36" i="1"/>
  <c r="HI35" i="1"/>
  <c r="HI34" i="1"/>
  <c r="HI33" i="1"/>
  <c r="HI31" i="1"/>
  <c r="HI30" i="1"/>
  <c r="HI29" i="1"/>
  <c r="HI28" i="1"/>
  <c r="HI27" i="1"/>
  <c r="HI26" i="1"/>
  <c r="HI25" i="1"/>
  <c r="HI24" i="1"/>
  <c r="HI23" i="1"/>
  <c r="HI22" i="1"/>
  <c r="HI21" i="1"/>
  <c r="HI20" i="1"/>
  <c r="HI19" i="1"/>
  <c r="HI18" i="1"/>
  <c r="HI17" i="1"/>
  <c r="HI16" i="1"/>
  <c r="HI15" i="1"/>
  <c r="HI14" i="1"/>
  <c r="HI13" i="1"/>
  <c r="HI12" i="1"/>
  <c r="HI11" i="1"/>
  <c r="HI10" i="1"/>
  <c r="HI9" i="1"/>
  <c r="HI8" i="1"/>
  <c r="GW81" i="1"/>
  <c r="GX81" i="1"/>
  <c r="GW79" i="1"/>
  <c r="GW32" i="1"/>
  <c r="GW64" i="1"/>
  <c r="GW62" i="1"/>
  <c r="GX62" i="1"/>
  <c r="GW60" i="1"/>
  <c r="GX60" i="1" s="1"/>
  <c r="GX80" i="1"/>
  <c r="GX79" i="1"/>
  <c r="GX78" i="1"/>
  <c r="GX77" i="1"/>
  <c r="GX76" i="1"/>
  <c r="GX75" i="1"/>
  <c r="GX74" i="1"/>
  <c r="GX73" i="1"/>
  <c r="GX72" i="1"/>
  <c r="GX71" i="1"/>
  <c r="GX70" i="1"/>
  <c r="GX69" i="1"/>
  <c r="GX68" i="1"/>
  <c r="GX67" i="1"/>
  <c r="GX63" i="1"/>
  <c r="GX61" i="1"/>
  <c r="GX59" i="1"/>
  <c r="GX58" i="1"/>
  <c r="GX57" i="1"/>
  <c r="GX56" i="1"/>
  <c r="GX55" i="1"/>
  <c r="GX54" i="1"/>
  <c r="GX53" i="1"/>
  <c r="GX52" i="1"/>
  <c r="GX51" i="1"/>
  <c r="GX50" i="1"/>
  <c r="GX49" i="1"/>
  <c r="GX48" i="1"/>
  <c r="GX47" i="1"/>
  <c r="GX46" i="1"/>
  <c r="GX45" i="1"/>
  <c r="GX44" i="1"/>
  <c r="GX43" i="1"/>
  <c r="GX42" i="1"/>
  <c r="GX41" i="1"/>
  <c r="GX40" i="1"/>
  <c r="GX39" i="1"/>
  <c r="GX38" i="1"/>
  <c r="GX37" i="1"/>
  <c r="GX36" i="1"/>
  <c r="GX35" i="1"/>
  <c r="GX34" i="1"/>
  <c r="GX33" i="1"/>
  <c r="GX32" i="1"/>
  <c r="GX31" i="1"/>
  <c r="GX30" i="1"/>
  <c r="GX29" i="1"/>
  <c r="GX28" i="1"/>
  <c r="GX27" i="1"/>
  <c r="GX26" i="1"/>
  <c r="GX25" i="1"/>
  <c r="GX24" i="1"/>
  <c r="GX23" i="1"/>
  <c r="GX22" i="1"/>
  <c r="GX21" i="1"/>
  <c r="GX20" i="1"/>
  <c r="GX19" i="1"/>
  <c r="GX18" i="1"/>
  <c r="GX17" i="1"/>
  <c r="GX16" i="1"/>
  <c r="GX15" i="1"/>
  <c r="GX14" i="1"/>
  <c r="GX13" i="1"/>
  <c r="GX12" i="1"/>
  <c r="GX11" i="1"/>
  <c r="GX10" i="1"/>
  <c r="GX9" i="1"/>
  <c r="GX8" i="1"/>
  <c r="GL81" i="1"/>
  <c r="GM81" i="1"/>
  <c r="GL79" i="1"/>
  <c r="GM79" i="1" s="1"/>
  <c r="GL32" i="1"/>
  <c r="GL64" i="1"/>
  <c r="GL62" i="1"/>
  <c r="GM62" i="1"/>
  <c r="GL60" i="1"/>
  <c r="GM80" i="1"/>
  <c r="GM78" i="1"/>
  <c r="GM77" i="1"/>
  <c r="GM76" i="1"/>
  <c r="GM75" i="1"/>
  <c r="GM74" i="1"/>
  <c r="GM73" i="1"/>
  <c r="GM72" i="1"/>
  <c r="GM71" i="1"/>
  <c r="GM70" i="1"/>
  <c r="GM69" i="1"/>
  <c r="GM68" i="1"/>
  <c r="GM67" i="1"/>
  <c r="GM64" i="1"/>
  <c r="GM63" i="1"/>
  <c r="GM61" i="1"/>
  <c r="GM60" i="1"/>
  <c r="GM59" i="1"/>
  <c r="GM58" i="1"/>
  <c r="GM57" i="1"/>
  <c r="GM56" i="1"/>
  <c r="GM55" i="1"/>
  <c r="GM54" i="1"/>
  <c r="GM53" i="1"/>
  <c r="GM52" i="1"/>
  <c r="GM51" i="1"/>
  <c r="GM50" i="1"/>
  <c r="GM49" i="1"/>
  <c r="GM48" i="1"/>
  <c r="GM47" i="1"/>
  <c r="GM46" i="1"/>
  <c r="GM45" i="1"/>
  <c r="GM44" i="1"/>
  <c r="GM43" i="1"/>
  <c r="GM42" i="1"/>
  <c r="GM41" i="1"/>
  <c r="GM40" i="1"/>
  <c r="GM39" i="1"/>
  <c r="GM38" i="1"/>
  <c r="GM37" i="1"/>
  <c r="GM36" i="1"/>
  <c r="GM35" i="1"/>
  <c r="GM34" i="1"/>
  <c r="GM33" i="1"/>
  <c r="GM32" i="1"/>
  <c r="GM31" i="1"/>
  <c r="GM30" i="1"/>
  <c r="GM29" i="1"/>
  <c r="GM28" i="1"/>
  <c r="GM27" i="1"/>
  <c r="GM26" i="1"/>
  <c r="GM25" i="1"/>
  <c r="GM24" i="1"/>
  <c r="GM23" i="1"/>
  <c r="GM22" i="1"/>
  <c r="GM21" i="1"/>
  <c r="GM20" i="1"/>
  <c r="GM19" i="1"/>
  <c r="GM18" i="1"/>
  <c r="GM17" i="1"/>
  <c r="GM16" i="1"/>
  <c r="GM15" i="1"/>
  <c r="GM14" i="1"/>
  <c r="GM13" i="1"/>
  <c r="GM12" i="1"/>
  <c r="GM11" i="1"/>
  <c r="GM10" i="1"/>
  <c r="GM9" i="1"/>
  <c r="GM8" i="1"/>
  <c r="GA81" i="1"/>
  <c r="GB81" i="1" s="1"/>
  <c r="GA79" i="1"/>
  <c r="GA32" i="1"/>
  <c r="GA64" i="1"/>
  <c r="GA65" i="1" s="1"/>
  <c r="GA62" i="1"/>
  <c r="GA60" i="1"/>
  <c r="GB80" i="1"/>
  <c r="GB79" i="1"/>
  <c r="GB78" i="1"/>
  <c r="GB77" i="1"/>
  <c r="GB76" i="1"/>
  <c r="GB75" i="1"/>
  <c r="GB74" i="1"/>
  <c r="GB73" i="1"/>
  <c r="GB72" i="1"/>
  <c r="GB71" i="1"/>
  <c r="GB70" i="1"/>
  <c r="GB69" i="1"/>
  <c r="GB68" i="1"/>
  <c r="GB67" i="1"/>
  <c r="GB63" i="1"/>
  <c r="GB62" i="1"/>
  <c r="GB61" i="1"/>
  <c r="GB60" i="1"/>
  <c r="GB59" i="1"/>
  <c r="GB58" i="1"/>
  <c r="GB57" i="1"/>
  <c r="GB56" i="1"/>
  <c r="GB55" i="1"/>
  <c r="GB54" i="1"/>
  <c r="GB53" i="1"/>
  <c r="GB52" i="1"/>
  <c r="GB51" i="1"/>
  <c r="GB50" i="1"/>
  <c r="GB49" i="1"/>
  <c r="GB48" i="1"/>
  <c r="GB47" i="1"/>
  <c r="GB46" i="1"/>
  <c r="GB45" i="1"/>
  <c r="GB44" i="1"/>
  <c r="GB43" i="1"/>
  <c r="GB42" i="1"/>
  <c r="GB41" i="1"/>
  <c r="GB40" i="1"/>
  <c r="GB39" i="1"/>
  <c r="GB38" i="1"/>
  <c r="GB37" i="1"/>
  <c r="GB36" i="1"/>
  <c r="GB35" i="1"/>
  <c r="GB34" i="1"/>
  <c r="GB33" i="1"/>
  <c r="GB32" i="1"/>
  <c r="GB31" i="1"/>
  <c r="GB30" i="1"/>
  <c r="GB29" i="1"/>
  <c r="GB28" i="1"/>
  <c r="GB27" i="1"/>
  <c r="GB26" i="1"/>
  <c r="GB25" i="1"/>
  <c r="GB24" i="1"/>
  <c r="GB23" i="1"/>
  <c r="GB22" i="1"/>
  <c r="GB21" i="1"/>
  <c r="GB20" i="1"/>
  <c r="GB19" i="1"/>
  <c r="GB18" i="1"/>
  <c r="GB17" i="1"/>
  <c r="GB16" i="1"/>
  <c r="GB15" i="1"/>
  <c r="GB14" i="1"/>
  <c r="GB13" i="1"/>
  <c r="GB12" i="1"/>
  <c r="GB11" i="1"/>
  <c r="GB10" i="1"/>
  <c r="GB9" i="1"/>
  <c r="GB8" i="1"/>
  <c r="FP81" i="1"/>
  <c r="FQ81" i="1"/>
  <c r="FP79" i="1"/>
  <c r="FP32" i="1"/>
  <c r="FP64" i="1"/>
  <c r="FP62" i="1"/>
  <c r="FQ62" i="1"/>
  <c r="FP60" i="1"/>
  <c r="FQ80" i="1"/>
  <c r="FQ78" i="1"/>
  <c r="FQ77" i="1"/>
  <c r="FQ76" i="1"/>
  <c r="FQ75" i="1"/>
  <c r="FQ74" i="1"/>
  <c r="FQ73" i="1"/>
  <c r="FQ72" i="1"/>
  <c r="FQ71" i="1"/>
  <c r="FQ70" i="1"/>
  <c r="FQ69" i="1"/>
  <c r="FQ68" i="1"/>
  <c r="FQ67" i="1"/>
  <c r="FQ64" i="1"/>
  <c r="FQ63" i="1"/>
  <c r="FQ61" i="1"/>
  <c r="FQ60" i="1"/>
  <c r="FQ59" i="1"/>
  <c r="FQ58" i="1"/>
  <c r="FQ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E81" i="1"/>
  <c r="FF81" i="1"/>
  <c r="FE79" i="1"/>
  <c r="FE32" i="1"/>
  <c r="FE64" i="1"/>
  <c r="FE62" i="1"/>
  <c r="FF62" i="1" s="1"/>
  <c r="FE60" i="1"/>
  <c r="FF60" i="1" s="1"/>
  <c r="FF80" i="1"/>
  <c r="FF79" i="1"/>
  <c r="FF78" i="1"/>
  <c r="FF77" i="1"/>
  <c r="FF76" i="1"/>
  <c r="FF75" i="1"/>
  <c r="FF74" i="1"/>
  <c r="FF73" i="1"/>
  <c r="FF72" i="1"/>
  <c r="FF71" i="1"/>
  <c r="FF70" i="1"/>
  <c r="FF69" i="1"/>
  <c r="FF68" i="1"/>
  <c r="FF67" i="1"/>
  <c r="FF63" i="1"/>
  <c r="FF61" i="1"/>
  <c r="FF59" i="1"/>
  <c r="FF58" i="1"/>
  <c r="FF57" i="1"/>
  <c r="FF56" i="1"/>
  <c r="FF55" i="1"/>
  <c r="FF54" i="1"/>
  <c r="FF53" i="1"/>
  <c r="FF52" i="1"/>
  <c r="FF51" i="1"/>
  <c r="FF50" i="1"/>
  <c r="FF49" i="1"/>
  <c r="FF48" i="1"/>
  <c r="FF47" i="1"/>
  <c r="FF46" i="1"/>
  <c r="FF45" i="1"/>
  <c r="FF44" i="1"/>
  <c r="FF43" i="1"/>
  <c r="FF42" i="1"/>
  <c r="FF41" i="1"/>
  <c r="FF40" i="1"/>
  <c r="FF39" i="1"/>
  <c r="FF38" i="1"/>
  <c r="FF37" i="1"/>
  <c r="FF36" i="1"/>
  <c r="FF35" i="1"/>
  <c r="FF34" i="1"/>
  <c r="FF33" i="1"/>
  <c r="FF32" i="1"/>
  <c r="FF31" i="1"/>
  <c r="FF30" i="1"/>
  <c r="FF29" i="1"/>
  <c r="FF28" i="1"/>
  <c r="FF27" i="1"/>
  <c r="FF26" i="1"/>
  <c r="FF25" i="1"/>
  <c r="FF24" i="1"/>
  <c r="FF23" i="1"/>
  <c r="FF22" i="1"/>
  <c r="FF21" i="1"/>
  <c r="FF20" i="1"/>
  <c r="FF19" i="1"/>
  <c r="FF18" i="1"/>
  <c r="FF17" i="1"/>
  <c r="FF16" i="1"/>
  <c r="FF15" i="1"/>
  <c r="FF14" i="1"/>
  <c r="FF13" i="1"/>
  <c r="FF12" i="1"/>
  <c r="FF11" i="1"/>
  <c r="FF10" i="1"/>
  <c r="FF9" i="1"/>
  <c r="FF8" i="1"/>
  <c r="ET81" i="1"/>
  <c r="EU81" i="1" s="1"/>
  <c r="ET79" i="1"/>
  <c r="EU79" i="1" s="1"/>
  <c r="ET32" i="1"/>
  <c r="ET64" i="1"/>
  <c r="ET62" i="1"/>
  <c r="EU62" i="1" s="1"/>
  <c r="ET60" i="1"/>
  <c r="EU60" i="1" s="1"/>
  <c r="EU80" i="1"/>
  <c r="EU78" i="1"/>
  <c r="EU77" i="1"/>
  <c r="EU76" i="1"/>
  <c r="EU75" i="1"/>
  <c r="EU74" i="1"/>
  <c r="EU73" i="1"/>
  <c r="EU72" i="1"/>
  <c r="EU71" i="1"/>
  <c r="EU70" i="1"/>
  <c r="EU69" i="1"/>
  <c r="EU68" i="1"/>
  <c r="EU67" i="1"/>
  <c r="EU64" i="1"/>
  <c r="EU63" i="1"/>
  <c r="EU61" i="1"/>
  <c r="EU59" i="1"/>
  <c r="EU58" i="1"/>
  <c r="EU57" i="1"/>
  <c r="EU56" i="1"/>
  <c r="EU55" i="1"/>
  <c r="EU54" i="1"/>
  <c r="EU53" i="1"/>
  <c r="EU52" i="1"/>
  <c r="EU51" i="1"/>
  <c r="EU50" i="1"/>
  <c r="EU49" i="1"/>
  <c r="EU48" i="1"/>
  <c r="EU47" i="1"/>
  <c r="EU46" i="1"/>
  <c r="EU45" i="1"/>
  <c r="EU44" i="1"/>
  <c r="EU43" i="1"/>
  <c r="EU42" i="1"/>
  <c r="EU41" i="1"/>
  <c r="EU40" i="1"/>
  <c r="EU39" i="1"/>
  <c r="EU38" i="1"/>
  <c r="EU37" i="1"/>
  <c r="EU36" i="1"/>
  <c r="EU35" i="1"/>
  <c r="EU34" i="1"/>
  <c r="EU33" i="1"/>
  <c r="EU31" i="1"/>
  <c r="EU30" i="1"/>
  <c r="EU29" i="1"/>
  <c r="EU28" i="1"/>
  <c r="EU27" i="1"/>
  <c r="EU26" i="1"/>
  <c r="EU25" i="1"/>
  <c r="EU24" i="1"/>
  <c r="EU23" i="1"/>
  <c r="EU22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GV82" i="1"/>
  <c r="GV81" i="1"/>
  <c r="GV80" i="1"/>
  <c r="GV79" i="1"/>
  <c r="GV78" i="1"/>
  <c r="GV77" i="1"/>
  <c r="GV76" i="1"/>
  <c r="GV75" i="1"/>
  <c r="GV74" i="1"/>
  <c r="GV73" i="1"/>
  <c r="GV72" i="1"/>
  <c r="GV71" i="1"/>
  <c r="GV70" i="1"/>
  <c r="GV69" i="1"/>
  <c r="GV68" i="1"/>
  <c r="GV67" i="1"/>
  <c r="GV66" i="1"/>
  <c r="GV65" i="1"/>
  <c r="GV64" i="1"/>
  <c r="GV63" i="1"/>
  <c r="GV62" i="1"/>
  <c r="GV61" i="1"/>
  <c r="GV60" i="1"/>
  <c r="GV59" i="1"/>
  <c r="GV58" i="1"/>
  <c r="GV57" i="1"/>
  <c r="GV56" i="1"/>
  <c r="GV55" i="1"/>
  <c r="GV54" i="1"/>
  <c r="GV53" i="1"/>
  <c r="GV52" i="1"/>
  <c r="GV51" i="1"/>
  <c r="GV50" i="1"/>
  <c r="GV49" i="1"/>
  <c r="GV48" i="1"/>
  <c r="GV47" i="1"/>
  <c r="GV46" i="1"/>
  <c r="GV45" i="1"/>
  <c r="GV44" i="1"/>
  <c r="GV43" i="1"/>
  <c r="GV42" i="1"/>
  <c r="GV41" i="1"/>
  <c r="GV40" i="1"/>
  <c r="GV39" i="1"/>
  <c r="GV38" i="1"/>
  <c r="GV37" i="1"/>
  <c r="GV36" i="1"/>
  <c r="GV35" i="1"/>
  <c r="GV34" i="1"/>
  <c r="GV33" i="1"/>
  <c r="GV32" i="1"/>
  <c r="GV31" i="1"/>
  <c r="GV30" i="1"/>
  <c r="GV29" i="1"/>
  <c r="GV28" i="1"/>
  <c r="GV27" i="1"/>
  <c r="GV26" i="1"/>
  <c r="GV25" i="1"/>
  <c r="GV24" i="1"/>
  <c r="GV23" i="1"/>
  <c r="GV22" i="1"/>
  <c r="GV21" i="1"/>
  <c r="GV20" i="1"/>
  <c r="GV19" i="1"/>
  <c r="GV18" i="1"/>
  <c r="GV17" i="1"/>
  <c r="GV16" i="1"/>
  <c r="GV15" i="1"/>
  <c r="GV14" i="1"/>
  <c r="GV13" i="1"/>
  <c r="GV12" i="1"/>
  <c r="GV11" i="1"/>
  <c r="GV10" i="1"/>
  <c r="GV9" i="1"/>
  <c r="GV8" i="1"/>
  <c r="ES82" i="1"/>
  <c r="ES81" i="1"/>
  <c r="ES80" i="1"/>
  <c r="ES79" i="1"/>
  <c r="ES78" i="1"/>
  <c r="ES77" i="1"/>
  <c r="ES76" i="1"/>
  <c r="ES75" i="1"/>
  <c r="ES74" i="1"/>
  <c r="ES73" i="1"/>
  <c r="ES72" i="1"/>
  <c r="ES71" i="1"/>
  <c r="ES70" i="1"/>
  <c r="ES69" i="1"/>
  <c r="ES68" i="1"/>
  <c r="ES67" i="1"/>
  <c r="ES66" i="1"/>
  <c r="ES65" i="1"/>
  <c r="ES64" i="1"/>
  <c r="ES63" i="1"/>
  <c r="ES62" i="1"/>
  <c r="ES61" i="1"/>
  <c r="ES60" i="1"/>
  <c r="ES59" i="1"/>
  <c r="ES58" i="1"/>
  <c r="ES57" i="1"/>
  <c r="ES56" i="1"/>
  <c r="ES55" i="1"/>
  <c r="ES54" i="1"/>
  <c r="ES53" i="1"/>
  <c r="ES52" i="1"/>
  <c r="ES51" i="1"/>
  <c r="ES50" i="1"/>
  <c r="ES49" i="1"/>
  <c r="ES48" i="1"/>
  <c r="ES47" i="1"/>
  <c r="ES46" i="1"/>
  <c r="ES45" i="1"/>
  <c r="ES44" i="1"/>
  <c r="ES43" i="1"/>
  <c r="ES42" i="1"/>
  <c r="ES41" i="1"/>
  <c r="ES40" i="1"/>
  <c r="ES39" i="1"/>
  <c r="ES38" i="1"/>
  <c r="ES37" i="1"/>
  <c r="ES36" i="1"/>
  <c r="ES35" i="1"/>
  <c r="ES34" i="1"/>
  <c r="ES33" i="1"/>
  <c r="ES31" i="1"/>
  <c r="ES30" i="1"/>
  <c r="ES29" i="1"/>
  <c r="ES28" i="1"/>
  <c r="ES27" i="1"/>
  <c r="ES26" i="1"/>
  <c r="ES25" i="1"/>
  <c r="ES24" i="1"/>
  <c r="ES23" i="1"/>
  <c r="ES22" i="1"/>
  <c r="ES21" i="1"/>
  <c r="ES20" i="1"/>
  <c r="ES19" i="1"/>
  <c r="ES18" i="1"/>
  <c r="ES17" i="1"/>
  <c r="ES16" i="1"/>
  <c r="ES15" i="1"/>
  <c r="ES14" i="1"/>
  <c r="ES13" i="1"/>
  <c r="ES12" i="1"/>
  <c r="ES11" i="1"/>
  <c r="ES10" i="1"/>
  <c r="ES9" i="1"/>
  <c r="ES8" i="1"/>
  <c r="EO81" i="1"/>
  <c r="EP81" i="1" s="1"/>
  <c r="EO79" i="1"/>
  <c r="EO32" i="1"/>
  <c r="EO64" i="1"/>
  <c r="EO60" i="1"/>
  <c r="EO65" i="1" s="1"/>
  <c r="EG81" i="1"/>
  <c r="EG79" i="1"/>
  <c r="EP79" i="1" s="1"/>
  <c r="EG32" i="1"/>
  <c r="EG64" i="1"/>
  <c r="EG65" i="1" s="1"/>
  <c r="EG66" i="1" s="1"/>
  <c r="EG62" i="1"/>
  <c r="EG60" i="1"/>
  <c r="EP80" i="1"/>
  <c r="EP78" i="1"/>
  <c r="EP77" i="1"/>
  <c r="EP76" i="1"/>
  <c r="EP75" i="1"/>
  <c r="EP74" i="1"/>
  <c r="EP73" i="1"/>
  <c r="EP72" i="1"/>
  <c r="EP71" i="1"/>
  <c r="EP70" i="1"/>
  <c r="EP69" i="1"/>
  <c r="EP68" i="1"/>
  <c r="EP67" i="1"/>
  <c r="EP64" i="1"/>
  <c r="EP63" i="1"/>
  <c r="EP62" i="1"/>
  <c r="EP61" i="1"/>
  <c r="EP59" i="1"/>
  <c r="EP58" i="1"/>
  <c r="EP57" i="1"/>
  <c r="EP56" i="1"/>
  <c r="EP55" i="1"/>
  <c r="EP54" i="1"/>
  <c r="EP53" i="1"/>
  <c r="EP52" i="1"/>
  <c r="EP51" i="1"/>
  <c r="EP50" i="1"/>
  <c r="EP49" i="1"/>
  <c r="EP48" i="1"/>
  <c r="EP47" i="1"/>
  <c r="EP46" i="1"/>
  <c r="EP45" i="1"/>
  <c r="EP44" i="1"/>
  <c r="EP43" i="1"/>
  <c r="EP42" i="1"/>
  <c r="EP41" i="1"/>
  <c r="EP40" i="1"/>
  <c r="EP39" i="1"/>
  <c r="EP38" i="1"/>
  <c r="EP37" i="1"/>
  <c r="EP36" i="1"/>
  <c r="EP35" i="1"/>
  <c r="EP34" i="1"/>
  <c r="EP33" i="1"/>
  <c r="EM80" i="1"/>
  <c r="EM81" i="1" s="1"/>
  <c r="EM67" i="1"/>
  <c r="EN67" i="1"/>
  <c r="EM68" i="1"/>
  <c r="EM69" i="1"/>
  <c r="EM72" i="1"/>
  <c r="EM73" i="1"/>
  <c r="EN73" i="1" s="1"/>
  <c r="EM74" i="1"/>
  <c r="EM75" i="1"/>
  <c r="EM76" i="1"/>
  <c r="EN76" i="1" s="1"/>
  <c r="EM77" i="1"/>
  <c r="EN77" i="1" s="1"/>
  <c r="EM78" i="1"/>
  <c r="EN78" i="1" s="1"/>
  <c r="EM8" i="1"/>
  <c r="EM32" i="1" s="1"/>
  <c r="EN32" i="1" s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31" i="1"/>
  <c r="EM63" i="1"/>
  <c r="EM64" i="1" s="1"/>
  <c r="EN64" i="1" s="1"/>
  <c r="EM61" i="1"/>
  <c r="EN61" i="1" s="1"/>
  <c r="EM43" i="1"/>
  <c r="EM44" i="1"/>
  <c r="EN44" i="1" s="1"/>
  <c r="EM45" i="1"/>
  <c r="EN45" i="1" s="1"/>
  <c r="EM46" i="1"/>
  <c r="EN46" i="1"/>
  <c r="EM47" i="1"/>
  <c r="EM48" i="1"/>
  <c r="EM49" i="1"/>
  <c r="EM50" i="1"/>
  <c r="EN50" i="1" s="1"/>
  <c r="EM51" i="1"/>
  <c r="EN51" i="1" s="1"/>
  <c r="EM52" i="1"/>
  <c r="EN52" i="1" s="1"/>
  <c r="EM53" i="1"/>
  <c r="EN53" i="1" s="1"/>
  <c r="EM54" i="1"/>
  <c r="EN54" i="1"/>
  <c r="EM55" i="1"/>
  <c r="EM56" i="1"/>
  <c r="EM57" i="1"/>
  <c r="EM58" i="1"/>
  <c r="EN58" i="1" s="1"/>
  <c r="EM59" i="1"/>
  <c r="EN59" i="1" s="1"/>
  <c r="EN80" i="1"/>
  <c r="EN75" i="1"/>
  <c r="EN74" i="1"/>
  <c r="EN72" i="1"/>
  <c r="EN71" i="1"/>
  <c r="EN70" i="1"/>
  <c r="EN69" i="1"/>
  <c r="EN68" i="1"/>
  <c r="EN63" i="1"/>
  <c r="EN57" i="1"/>
  <c r="EN56" i="1"/>
  <c r="EN55" i="1"/>
  <c r="EN49" i="1"/>
  <c r="EN48" i="1"/>
  <c r="EN47" i="1"/>
  <c r="EN42" i="1"/>
  <c r="EN41" i="1"/>
  <c r="EN40" i="1"/>
  <c r="EM39" i="1"/>
  <c r="EN39" i="1"/>
  <c r="EM38" i="1"/>
  <c r="EN38" i="1" s="1"/>
  <c r="EM37" i="1"/>
  <c r="EN37" i="1"/>
  <c r="EM36" i="1"/>
  <c r="EN36" i="1" s="1"/>
  <c r="EM35" i="1"/>
  <c r="EN35" i="1"/>
  <c r="EM34" i="1"/>
  <c r="EN34" i="1" s="1"/>
  <c r="EM33" i="1"/>
  <c r="EN33" i="1"/>
  <c r="EK81" i="1"/>
  <c r="EK79" i="1"/>
  <c r="EK32" i="1"/>
  <c r="EK64" i="1"/>
  <c r="EK60" i="1"/>
  <c r="EL81" i="1"/>
  <c r="EL80" i="1"/>
  <c r="EL78" i="1"/>
  <c r="EL77" i="1"/>
  <c r="EL76" i="1"/>
  <c r="EL75" i="1"/>
  <c r="EL74" i="1"/>
  <c r="EL73" i="1"/>
  <c r="EL72" i="1"/>
  <c r="EL71" i="1"/>
  <c r="EL70" i="1"/>
  <c r="EL69" i="1"/>
  <c r="EL68" i="1"/>
  <c r="EL67" i="1"/>
  <c r="EL64" i="1"/>
  <c r="EL63" i="1"/>
  <c r="EL62" i="1"/>
  <c r="EL61" i="1"/>
  <c r="EL59" i="1"/>
  <c r="EL58" i="1"/>
  <c r="EL57" i="1"/>
  <c r="EL56" i="1"/>
  <c r="EL55" i="1"/>
  <c r="EL54" i="1"/>
  <c r="EL53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I81" i="1"/>
  <c r="EI79" i="1"/>
  <c r="EI32" i="1"/>
  <c r="EI64" i="1"/>
  <c r="EI62" i="1"/>
  <c r="EJ62" i="1" s="1"/>
  <c r="EI60" i="1"/>
  <c r="EJ81" i="1"/>
  <c r="EJ80" i="1"/>
  <c r="EJ79" i="1"/>
  <c r="EJ78" i="1"/>
  <c r="EJ77" i="1"/>
  <c r="EJ76" i="1"/>
  <c r="EJ75" i="1"/>
  <c r="EJ74" i="1"/>
  <c r="EJ73" i="1"/>
  <c r="EJ72" i="1"/>
  <c r="EJ71" i="1"/>
  <c r="EJ70" i="1"/>
  <c r="EJ69" i="1"/>
  <c r="EJ68" i="1"/>
  <c r="EJ67" i="1"/>
  <c r="EJ64" i="1"/>
  <c r="EJ63" i="1"/>
  <c r="EJ61" i="1"/>
  <c r="EJ60" i="1"/>
  <c r="EJ59" i="1"/>
  <c r="EJ58" i="1"/>
  <c r="EJ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EJ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J11" i="1"/>
  <c r="EJ10" i="1"/>
  <c r="EJ9" i="1"/>
  <c r="EJ8" i="1"/>
  <c r="ED81" i="1"/>
  <c r="EE81" i="1" s="1"/>
  <c r="ED79" i="1"/>
  <c r="ED32" i="1"/>
  <c r="ED64" i="1"/>
  <c r="ED60" i="1"/>
  <c r="DX81" i="1"/>
  <c r="DX79" i="1"/>
  <c r="DX32" i="1"/>
  <c r="DX64" i="1"/>
  <c r="DX62" i="1"/>
  <c r="EE62" i="1" s="1"/>
  <c r="DX60" i="1"/>
  <c r="EE80" i="1"/>
  <c r="EE79" i="1"/>
  <c r="EE78" i="1"/>
  <c r="EE77" i="1"/>
  <c r="EE76" i="1"/>
  <c r="EE75" i="1"/>
  <c r="EE74" i="1"/>
  <c r="EE73" i="1"/>
  <c r="EE72" i="1"/>
  <c r="EE71" i="1"/>
  <c r="EE70" i="1"/>
  <c r="EE69" i="1"/>
  <c r="EE68" i="1"/>
  <c r="EE67" i="1"/>
  <c r="EE63" i="1"/>
  <c r="EE61" i="1"/>
  <c r="EE60" i="1"/>
  <c r="EE59" i="1"/>
  <c r="EE58" i="1"/>
  <c r="EE57" i="1"/>
  <c r="EE56" i="1"/>
  <c r="EE55" i="1"/>
  <c r="EE54" i="1"/>
  <c r="EE53" i="1"/>
  <c r="EE52" i="1"/>
  <c r="EE51" i="1"/>
  <c r="EE50" i="1"/>
  <c r="EE49" i="1"/>
  <c r="EE48" i="1"/>
  <c r="EE47" i="1"/>
  <c r="EE46" i="1"/>
  <c r="EE45" i="1"/>
  <c r="EE44" i="1"/>
  <c r="EE43" i="1"/>
  <c r="EE42" i="1"/>
  <c r="EE41" i="1"/>
  <c r="EE40" i="1"/>
  <c r="EE39" i="1"/>
  <c r="EE38" i="1"/>
  <c r="EE37" i="1"/>
  <c r="EE36" i="1"/>
  <c r="EE35" i="1"/>
  <c r="EE34" i="1"/>
  <c r="EE33" i="1"/>
  <c r="EE32" i="1"/>
  <c r="EB80" i="1"/>
  <c r="EB81" i="1"/>
  <c r="EB67" i="1"/>
  <c r="EB68" i="1"/>
  <c r="EB79" i="1" s="1"/>
  <c r="EC79" i="1" s="1"/>
  <c r="EB69" i="1"/>
  <c r="EC69" i="1" s="1"/>
  <c r="EB72" i="1"/>
  <c r="EB73" i="1"/>
  <c r="EB74" i="1"/>
  <c r="EC74" i="1" s="1"/>
  <c r="EB75" i="1"/>
  <c r="EB76" i="1"/>
  <c r="EB77" i="1"/>
  <c r="EB78" i="1"/>
  <c r="EB8" i="1"/>
  <c r="EB9" i="1"/>
  <c r="EB10" i="1"/>
  <c r="EB11" i="1"/>
  <c r="EB12" i="1"/>
  <c r="EB13" i="1"/>
  <c r="EB14" i="1"/>
  <c r="EB15" i="1"/>
  <c r="EC15" i="1" s="1"/>
  <c r="EB16" i="1"/>
  <c r="EB17" i="1"/>
  <c r="EB18" i="1"/>
  <c r="EC18" i="1" s="1"/>
  <c r="EB19" i="1"/>
  <c r="EB20" i="1"/>
  <c r="EB21" i="1"/>
  <c r="EB22" i="1"/>
  <c r="EB23" i="1"/>
  <c r="EC23" i="1" s="1"/>
  <c r="EB24" i="1"/>
  <c r="EB25" i="1"/>
  <c r="EB26" i="1"/>
  <c r="EC26" i="1"/>
  <c r="EB27" i="1"/>
  <c r="EB28" i="1"/>
  <c r="EB29" i="1"/>
  <c r="EB30" i="1"/>
  <c r="EB31" i="1"/>
  <c r="EC31" i="1" s="1"/>
  <c r="EB63" i="1"/>
  <c r="EB64" i="1"/>
  <c r="EB61" i="1"/>
  <c r="EB62" i="1" s="1"/>
  <c r="EB43" i="1"/>
  <c r="EB44" i="1"/>
  <c r="EB45" i="1"/>
  <c r="EC45" i="1"/>
  <c r="EB46" i="1"/>
  <c r="EB47" i="1"/>
  <c r="EB48" i="1"/>
  <c r="EC48" i="1"/>
  <c r="EB49" i="1"/>
  <c r="EB50" i="1"/>
  <c r="EB51" i="1"/>
  <c r="EB52" i="1"/>
  <c r="EC52" i="1" s="1"/>
  <c r="EB53" i="1"/>
  <c r="EC53" i="1" s="1"/>
  <c r="EB54" i="1"/>
  <c r="EB55" i="1"/>
  <c r="EC55" i="1" s="1"/>
  <c r="EB56" i="1"/>
  <c r="EC56" i="1" s="1"/>
  <c r="EB57" i="1"/>
  <c r="EB58" i="1"/>
  <c r="EC58" i="1" s="1"/>
  <c r="EB59" i="1"/>
  <c r="DV81" i="1"/>
  <c r="DV79" i="1"/>
  <c r="DV32" i="1"/>
  <c r="DV64" i="1"/>
  <c r="EC64" i="1" s="1"/>
  <c r="DV62" i="1"/>
  <c r="DV60" i="1"/>
  <c r="EC80" i="1"/>
  <c r="EC78" i="1"/>
  <c r="EC77" i="1"/>
  <c r="EC76" i="1"/>
  <c r="EC75" i="1"/>
  <c r="EC73" i="1"/>
  <c r="EC72" i="1"/>
  <c r="EC71" i="1"/>
  <c r="EC70" i="1"/>
  <c r="EC68" i="1"/>
  <c r="EC67" i="1"/>
  <c r="EC63" i="1"/>
  <c r="EC61" i="1"/>
  <c r="EC59" i="1"/>
  <c r="EC57" i="1"/>
  <c r="EC54" i="1"/>
  <c r="EC51" i="1"/>
  <c r="EC50" i="1"/>
  <c r="EC49" i="1"/>
  <c r="EC47" i="1"/>
  <c r="EC46" i="1"/>
  <c r="EC44" i="1"/>
  <c r="EC43" i="1"/>
  <c r="EC42" i="1"/>
  <c r="EC41" i="1"/>
  <c r="EC40" i="1"/>
  <c r="EB39" i="1"/>
  <c r="EC39" i="1"/>
  <c r="EB38" i="1"/>
  <c r="EC38" i="1" s="1"/>
  <c r="EB37" i="1"/>
  <c r="EC37" i="1"/>
  <c r="EB36" i="1"/>
  <c r="EC36" i="1" s="1"/>
  <c r="EB35" i="1"/>
  <c r="EC35" i="1"/>
  <c r="EB34" i="1"/>
  <c r="EC34" i="1" s="1"/>
  <c r="EB33" i="1"/>
  <c r="EC33" i="1"/>
  <c r="EC30" i="1"/>
  <c r="EC29" i="1"/>
  <c r="EC28" i="1"/>
  <c r="EC27" i="1"/>
  <c r="EC25" i="1"/>
  <c r="EC24" i="1"/>
  <c r="EC22" i="1"/>
  <c r="EC21" i="1"/>
  <c r="EC20" i="1"/>
  <c r="EC19" i="1"/>
  <c r="EC17" i="1"/>
  <c r="EC16" i="1"/>
  <c r="EC14" i="1"/>
  <c r="EC13" i="1"/>
  <c r="EC12" i="1"/>
  <c r="EC11" i="1"/>
  <c r="EC9" i="1"/>
  <c r="EC8" i="1"/>
  <c r="DZ81" i="1"/>
  <c r="EA81" i="1" s="1"/>
  <c r="DZ79" i="1"/>
  <c r="DZ32" i="1"/>
  <c r="DZ64" i="1"/>
  <c r="DZ62" i="1"/>
  <c r="DZ65" i="1" s="1"/>
  <c r="DZ60" i="1"/>
  <c r="EA80" i="1"/>
  <c r="EA79" i="1"/>
  <c r="EA78" i="1"/>
  <c r="EA77" i="1"/>
  <c r="EA76" i="1"/>
  <c r="EA75" i="1"/>
  <c r="EA74" i="1"/>
  <c r="EA73" i="1"/>
  <c r="EA72" i="1"/>
  <c r="EA71" i="1"/>
  <c r="EA70" i="1"/>
  <c r="EA69" i="1"/>
  <c r="EA68" i="1"/>
  <c r="EA67" i="1"/>
  <c r="EA64" i="1"/>
  <c r="EA63" i="1"/>
  <c r="EA62" i="1"/>
  <c r="EA61" i="1"/>
  <c r="EA59" i="1"/>
  <c r="EA58" i="1"/>
  <c r="EA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EA44" i="1"/>
  <c r="EA43" i="1"/>
  <c r="EA42" i="1"/>
  <c r="EA41" i="1"/>
  <c r="EA40" i="1"/>
  <c r="EA39" i="1"/>
  <c r="EA38" i="1"/>
  <c r="EA37" i="1"/>
  <c r="EA36" i="1"/>
  <c r="EA35" i="1"/>
  <c r="EA34" i="1"/>
  <c r="EA33" i="1"/>
  <c r="EA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DY81" i="1"/>
  <c r="DY80" i="1"/>
  <c r="DY79" i="1"/>
  <c r="DY78" i="1"/>
  <c r="DY77" i="1"/>
  <c r="DY76" i="1"/>
  <c r="DY75" i="1"/>
  <c r="DY74" i="1"/>
  <c r="DY73" i="1"/>
  <c r="DY72" i="1"/>
  <c r="DY71" i="1"/>
  <c r="DY70" i="1"/>
  <c r="DY69" i="1"/>
  <c r="DY68" i="1"/>
  <c r="DY67" i="1"/>
  <c r="DY64" i="1"/>
  <c r="DY63" i="1"/>
  <c r="DY62" i="1"/>
  <c r="DY61" i="1"/>
  <c r="DY59" i="1"/>
  <c r="DY58" i="1"/>
  <c r="DY57" i="1"/>
  <c r="DY56" i="1"/>
  <c r="DY55" i="1"/>
  <c r="DY54" i="1"/>
  <c r="DY53" i="1"/>
  <c r="DY52" i="1"/>
  <c r="DY51" i="1"/>
  <c r="DY50" i="1"/>
  <c r="DY49" i="1"/>
  <c r="DY48" i="1"/>
  <c r="DY47" i="1"/>
  <c r="DY46" i="1"/>
  <c r="DY45" i="1"/>
  <c r="DY44" i="1"/>
  <c r="DY43" i="1"/>
  <c r="DY42" i="1"/>
  <c r="DY41" i="1"/>
  <c r="DY40" i="1"/>
  <c r="DY39" i="1"/>
  <c r="DY38" i="1"/>
  <c r="DY37" i="1"/>
  <c r="DY36" i="1"/>
  <c r="DY35" i="1"/>
  <c r="DY34" i="1"/>
  <c r="DY33" i="1"/>
  <c r="DY31" i="1"/>
  <c r="DY30" i="1"/>
  <c r="DY29" i="1"/>
  <c r="DY28" i="1"/>
  <c r="DY27" i="1"/>
  <c r="DY26" i="1"/>
  <c r="DY25" i="1"/>
  <c r="DY24" i="1"/>
  <c r="DY23" i="1"/>
  <c r="DY22" i="1"/>
  <c r="DY21" i="1"/>
  <c r="DY20" i="1"/>
  <c r="DY19" i="1"/>
  <c r="DY18" i="1"/>
  <c r="DY17" i="1"/>
  <c r="DY16" i="1"/>
  <c r="DY15" i="1"/>
  <c r="DY14" i="1"/>
  <c r="DY13" i="1"/>
  <c r="DY12" i="1"/>
  <c r="DY11" i="1"/>
  <c r="DY10" i="1"/>
  <c r="DY9" i="1"/>
  <c r="DY8" i="1"/>
  <c r="DS81" i="1"/>
  <c r="DT81" i="1" s="1"/>
  <c r="DS79" i="1"/>
  <c r="DS32" i="1"/>
  <c r="DS64" i="1"/>
  <c r="DS62" i="1"/>
  <c r="DT62" i="1" s="1"/>
  <c r="DS60" i="1"/>
  <c r="DK81" i="1"/>
  <c r="DK79" i="1"/>
  <c r="DK11" i="1"/>
  <c r="DK18" i="1"/>
  <c r="DK32" i="1" s="1"/>
  <c r="DK21" i="1"/>
  <c r="DK64" i="1"/>
  <c r="DK65" i="1"/>
  <c r="DK62" i="1"/>
  <c r="DK60" i="1"/>
  <c r="DT80" i="1"/>
  <c r="DT79" i="1"/>
  <c r="DT75" i="1"/>
  <c r="DT73" i="1"/>
  <c r="DT72" i="1"/>
  <c r="DT69" i="1"/>
  <c r="DT68" i="1"/>
  <c r="DT67" i="1"/>
  <c r="DT63" i="1"/>
  <c r="DT61" i="1"/>
  <c r="DT60" i="1"/>
  <c r="DT59" i="1"/>
  <c r="DT57" i="1"/>
  <c r="DT56" i="1"/>
  <c r="DT55" i="1"/>
  <c r="DT54" i="1"/>
  <c r="DT53" i="1"/>
  <c r="DT52" i="1"/>
  <c r="DT51" i="1"/>
  <c r="DT50" i="1"/>
  <c r="DT49" i="1"/>
  <c r="DT48" i="1"/>
  <c r="DT47" i="1"/>
  <c r="DT46" i="1"/>
  <c r="DT45" i="1"/>
  <c r="DT44" i="1"/>
  <c r="DT43" i="1"/>
  <c r="DT39" i="1"/>
  <c r="DT38" i="1"/>
  <c r="DT37" i="1"/>
  <c r="DT36" i="1"/>
  <c r="DT35" i="1"/>
  <c r="DT34" i="1"/>
  <c r="DT33" i="1"/>
  <c r="DQ80" i="1"/>
  <c r="DQ81" i="1" s="1"/>
  <c r="DR81" i="1" s="1"/>
  <c r="DQ67" i="1"/>
  <c r="DQ68" i="1"/>
  <c r="DR68" i="1" s="1"/>
  <c r="DQ69" i="1"/>
  <c r="DQ72" i="1"/>
  <c r="DQ73" i="1"/>
  <c r="DR73" i="1" s="1"/>
  <c r="DQ74" i="1"/>
  <c r="DQ75" i="1"/>
  <c r="DQ76" i="1"/>
  <c r="DQ77" i="1"/>
  <c r="DQ78" i="1"/>
  <c r="DQ8" i="1"/>
  <c r="DQ9" i="1"/>
  <c r="DM11" i="1"/>
  <c r="DO11" i="1"/>
  <c r="DQ12" i="1"/>
  <c r="DQ13" i="1"/>
  <c r="DQ14" i="1"/>
  <c r="DQ15" i="1"/>
  <c r="DQ16" i="1"/>
  <c r="DR16" i="1" s="1"/>
  <c r="DQ17" i="1"/>
  <c r="DR17" i="1" s="1"/>
  <c r="DM18" i="1"/>
  <c r="DQ18" i="1" s="1"/>
  <c r="DR18" i="1" s="1"/>
  <c r="DQ19" i="1"/>
  <c r="DQ20" i="1"/>
  <c r="DM21" i="1"/>
  <c r="DQ21" i="1" s="1"/>
  <c r="DR21" i="1" s="1"/>
  <c r="DO21" i="1"/>
  <c r="DQ22" i="1"/>
  <c r="DR22" i="1" s="1"/>
  <c r="DQ23" i="1"/>
  <c r="DQ24" i="1"/>
  <c r="DQ25" i="1"/>
  <c r="DQ26" i="1"/>
  <c r="DQ27" i="1"/>
  <c r="DQ28" i="1"/>
  <c r="DQ29" i="1"/>
  <c r="DR29" i="1" s="1"/>
  <c r="DQ30" i="1"/>
  <c r="DR30" i="1" s="1"/>
  <c r="DQ31" i="1"/>
  <c r="DQ63" i="1"/>
  <c r="DR63" i="1"/>
  <c r="DM62" i="1"/>
  <c r="DO62" i="1"/>
  <c r="DQ62" i="1" s="1"/>
  <c r="DR62" i="1" s="1"/>
  <c r="DQ43" i="1"/>
  <c r="DQ44" i="1"/>
  <c r="DR44" i="1" s="1"/>
  <c r="DQ45" i="1"/>
  <c r="DR45" i="1" s="1"/>
  <c r="DQ46" i="1"/>
  <c r="DQ47" i="1"/>
  <c r="DQ48" i="1"/>
  <c r="DQ49" i="1"/>
  <c r="DQ50" i="1"/>
  <c r="DQ51" i="1"/>
  <c r="DR51" i="1" s="1"/>
  <c r="DQ52" i="1"/>
  <c r="DR52" i="1"/>
  <c r="DQ53" i="1"/>
  <c r="DR53" i="1"/>
  <c r="DQ54" i="1"/>
  <c r="DQ55" i="1"/>
  <c r="DQ56" i="1"/>
  <c r="DQ57" i="1"/>
  <c r="DQ58" i="1"/>
  <c r="DQ59" i="1"/>
  <c r="DR59" i="1" s="1"/>
  <c r="DR80" i="1"/>
  <c r="DR75" i="1"/>
  <c r="DR72" i="1"/>
  <c r="DR69" i="1"/>
  <c r="DQ61" i="1"/>
  <c r="DR61" i="1" s="1"/>
  <c r="DR57" i="1"/>
  <c r="DR56" i="1"/>
  <c r="DR55" i="1"/>
  <c r="DR54" i="1"/>
  <c r="DR50" i="1"/>
  <c r="DR49" i="1"/>
  <c r="DR48" i="1"/>
  <c r="DR47" i="1"/>
  <c r="DR46" i="1"/>
  <c r="DQ39" i="1"/>
  <c r="DR39" i="1"/>
  <c r="DQ38" i="1"/>
  <c r="DR38" i="1"/>
  <c r="DQ37" i="1"/>
  <c r="DR37" i="1"/>
  <c r="DQ36" i="1"/>
  <c r="DR36" i="1"/>
  <c r="DQ35" i="1"/>
  <c r="DR35" i="1"/>
  <c r="DQ34" i="1"/>
  <c r="DR34" i="1"/>
  <c r="DQ33" i="1"/>
  <c r="DR33" i="1"/>
  <c r="DR28" i="1"/>
  <c r="DR27" i="1"/>
  <c r="DR26" i="1"/>
  <c r="DR25" i="1"/>
  <c r="DR24" i="1"/>
  <c r="DR23" i="1"/>
  <c r="DR19" i="1"/>
  <c r="DR15" i="1"/>
  <c r="DR14" i="1"/>
  <c r="DR8" i="1"/>
  <c r="DO81" i="1"/>
  <c r="DO79" i="1"/>
  <c r="DO32" i="1"/>
  <c r="DO64" i="1"/>
  <c r="DP64" i="1"/>
  <c r="DO60" i="1"/>
  <c r="DP80" i="1"/>
  <c r="DP79" i="1"/>
  <c r="DP75" i="1"/>
  <c r="DP73" i="1"/>
  <c r="DP72" i="1"/>
  <c r="DP69" i="1"/>
  <c r="DP68" i="1"/>
  <c r="DP67" i="1"/>
  <c r="DP63" i="1"/>
  <c r="DP62" i="1"/>
  <c r="DP61" i="1"/>
  <c r="DP60" i="1"/>
  <c r="DP59" i="1"/>
  <c r="DP57" i="1"/>
  <c r="DP56" i="1"/>
  <c r="DP55" i="1"/>
  <c r="DP54" i="1"/>
  <c r="DP53" i="1"/>
  <c r="DP52" i="1"/>
  <c r="DP51" i="1"/>
  <c r="DP50" i="1"/>
  <c r="DP49" i="1"/>
  <c r="DP48" i="1"/>
  <c r="DP47" i="1"/>
  <c r="DP46" i="1"/>
  <c r="DP45" i="1"/>
  <c r="DP44" i="1"/>
  <c r="DP43" i="1"/>
  <c r="DP39" i="1"/>
  <c r="DP38" i="1"/>
  <c r="DP37" i="1"/>
  <c r="DP36" i="1"/>
  <c r="DP35" i="1"/>
  <c r="DP34" i="1"/>
  <c r="DP33" i="1"/>
  <c r="DP30" i="1"/>
  <c r="DP29" i="1"/>
  <c r="DP28" i="1"/>
  <c r="DP27" i="1"/>
  <c r="DP26" i="1"/>
  <c r="DP25" i="1"/>
  <c r="DP24" i="1"/>
  <c r="DP23" i="1"/>
  <c r="DP22" i="1"/>
  <c r="DP21" i="1"/>
  <c r="DP19" i="1"/>
  <c r="DP17" i="1"/>
  <c r="DP16" i="1"/>
  <c r="DP15" i="1"/>
  <c r="DP14" i="1"/>
  <c r="DP11" i="1"/>
  <c r="DP9" i="1"/>
  <c r="DP8" i="1"/>
  <c r="DN80" i="1"/>
  <c r="DM79" i="1"/>
  <c r="DN79" i="1" s="1"/>
  <c r="DM81" i="1"/>
  <c r="DN81" i="1" s="1"/>
  <c r="DM64" i="1"/>
  <c r="DM60" i="1"/>
  <c r="DN75" i="1"/>
  <c r="DN73" i="1"/>
  <c r="DN72" i="1"/>
  <c r="DN69" i="1"/>
  <c r="DN68" i="1"/>
  <c r="DN67" i="1"/>
  <c r="DN63" i="1"/>
  <c r="DN61" i="1"/>
  <c r="DN59" i="1"/>
  <c r="DN57" i="1"/>
  <c r="DN56" i="1"/>
  <c r="DN55" i="1"/>
  <c r="DN54" i="1"/>
  <c r="DN53" i="1"/>
  <c r="DN52" i="1"/>
  <c r="DN51" i="1"/>
  <c r="DN50" i="1"/>
  <c r="DN49" i="1"/>
  <c r="DN48" i="1"/>
  <c r="DN47" i="1"/>
  <c r="DN46" i="1"/>
  <c r="DN45" i="1"/>
  <c r="DN44" i="1"/>
  <c r="DN43" i="1"/>
  <c r="DN39" i="1"/>
  <c r="DN38" i="1"/>
  <c r="DN37" i="1"/>
  <c r="DN36" i="1"/>
  <c r="DN35" i="1"/>
  <c r="DN34" i="1"/>
  <c r="DN33" i="1"/>
  <c r="DN30" i="1"/>
  <c r="DN29" i="1"/>
  <c r="DN28" i="1"/>
  <c r="DN27" i="1"/>
  <c r="DN26" i="1"/>
  <c r="DN25" i="1"/>
  <c r="DN24" i="1"/>
  <c r="DN23" i="1"/>
  <c r="DN22" i="1"/>
  <c r="DN21" i="1"/>
  <c r="DN19" i="1"/>
  <c r="DN17" i="1"/>
  <c r="DN16" i="1"/>
  <c r="DN15" i="1"/>
  <c r="DN14" i="1"/>
  <c r="DN9" i="1"/>
  <c r="DN8" i="1"/>
  <c r="DI81" i="1"/>
  <c r="DI79" i="1"/>
  <c r="DI64" i="1"/>
  <c r="DI62" i="1"/>
  <c r="DI60" i="1"/>
  <c r="DI80" i="1"/>
  <c r="DI75" i="1"/>
  <c r="DI72" i="1"/>
  <c r="DI69" i="1"/>
  <c r="DI68" i="1"/>
  <c r="DI67" i="1"/>
  <c r="DI63" i="1"/>
  <c r="DI61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38" i="1"/>
  <c r="DI37" i="1"/>
  <c r="DI36" i="1"/>
  <c r="DI35" i="1"/>
  <c r="DI34" i="1"/>
  <c r="DI33" i="1"/>
  <c r="DF80" i="1"/>
  <c r="DF81" i="1" s="1"/>
  <c r="DG81" i="1" s="1"/>
  <c r="DF67" i="1"/>
  <c r="DF68" i="1"/>
  <c r="DF69" i="1"/>
  <c r="DF72" i="1"/>
  <c r="DG72" i="1"/>
  <c r="DF73" i="1"/>
  <c r="DF74" i="1"/>
  <c r="DF75" i="1"/>
  <c r="DF76" i="1"/>
  <c r="DF77" i="1"/>
  <c r="DF78" i="1"/>
  <c r="DF8" i="1"/>
  <c r="DF9" i="1"/>
  <c r="DF32" i="1" s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G25" i="1"/>
  <c r="DF26" i="1"/>
  <c r="DG26" i="1"/>
  <c r="DF27" i="1"/>
  <c r="DF28" i="1"/>
  <c r="DF29" i="1"/>
  <c r="DF30" i="1"/>
  <c r="DF31" i="1"/>
  <c r="DF63" i="1"/>
  <c r="DF64" i="1" s="1"/>
  <c r="DB62" i="1"/>
  <c r="DF62" i="1" s="1"/>
  <c r="DG62" i="1" s="1"/>
  <c r="DD62" i="1"/>
  <c r="DF43" i="1"/>
  <c r="DF44" i="1"/>
  <c r="DF45" i="1"/>
  <c r="DF46" i="1"/>
  <c r="DF47" i="1"/>
  <c r="DG47" i="1"/>
  <c r="DF48" i="1"/>
  <c r="DF49" i="1"/>
  <c r="DF50" i="1"/>
  <c r="DF51" i="1"/>
  <c r="DF52" i="1"/>
  <c r="DF53" i="1"/>
  <c r="DF54" i="1"/>
  <c r="DF55" i="1"/>
  <c r="DG55" i="1" s="1"/>
  <c r="DF56" i="1"/>
  <c r="DF57" i="1"/>
  <c r="DF58" i="1"/>
  <c r="DF59" i="1"/>
  <c r="DG80" i="1"/>
  <c r="DG75" i="1"/>
  <c r="DG69" i="1"/>
  <c r="DG68" i="1"/>
  <c r="DG67" i="1"/>
  <c r="DG63" i="1"/>
  <c r="DF61" i="1"/>
  <c r="DG61" i="1"/>
  <c r="DG59" i="1"/>
  <c r="DG58" i="1"/>
  <c r="DG57" i="1"/>
  <c r="DG56" i="1"/>
  <c r="DG54" i="1"/>
  <c r="DG53" i="1"/>
  <c r="DG52" i="1"/>
  <c r="DG51" i="1"/>
  <c r="DG50" i="1"/>
  <c r="DG49" i="1"/>
  <c r="DG48" i="1"/>
  <c r="DG46" i="1"/>
  <c r="DG45" i="1"/>
  <c r="DG44" i="1"/>
  <c r="DG43" i="1"/>
  <c r="DF38" i="1"/>
  <c r="DG38" i="1" s="1"/>
  <c r="DF37" i="1"/>
  <c r="DG37" i="1" s="1"/>
  <c r="DF36" i="1"/>
  <c r="DG36" i="1" s="1"/>
  <c r="DF35" i="1"/>
  <c r="DG35" i="1" s="1"/>
  <c r="DF34" i="1"/>
  <c r="DG34" i="1" s="1"/>
  <c r="DF33" i="1"/>
  <c r="DG33" i="1" s="1"/>
  <c r="DG30" i="1"/>
  <c r="DG29" i="1"/>
  <c r="DG28" i="1"/>
  <c r="DG27" i="1"/>
  <c r="DG24" i="1"/>
  <c r="DG23" i="1"/>
  <c r="DG22" i="1"/>
  <c r="DG21" i="1"/>
  <c r="DG16" i="1"/>
  <c r="DG15" i="1"/>
  <c r="DG14" i="1"/>
  <c r="DG11" i="1"/>
  <c r="DD81" i="1"/>
  <c r="DD79" i="1"/>
  <c r="DE79" i="1" s="1"/>
  <c r="DD32" i="1"/>
  <c r="DD64" i="1"/>
  <c r="DD65" i="1" s="1"/>
  <c r="DD66" i="1" s="1"/>
  <c r="DD82" i="1" s="1"/>
  <c r="DD60" i="1"/>
  <c r="DE81" i="1"/>
  <c r="DE64" i="1"/>
  <c r="DE62" i="1"/>
  <c r="DE60" i="1"/>
  <c r="DE80" i="1"/>
  <c r="DE75" i="1"/>
  <c r="DE72" i="1"/>
  <c r="DE69" i="1"/>
  <c r="DE68" i="1"/>
  <c r="DE67" i="1"/>
  <c r="DE63" i="1"/>
  <c r="DE61" i="1"/>
  <c r="DE59" i="1"/>
  <c r="DE58" i="1"/>
  <c r="DE57" i="1"/>
  <c r="DE56" i="1"/>
  <c r="DE55" i="1"/>
  <c r="DE54" i="1"/>
  <c r="DE53" i="1"/>
  <c r="DE52" i="1"/>
  <c r="DE51" i="1"/>
  <c r="DE50" i="1"/>
  <c r="DE49" i="1"/>
  <c r="DE48" i="1"/>
  <c r="DE47" i="1"/>
  <c r="DE46" i="1"/>
  <c r="DE45" i="1"/>
  <c r="DE44" i="1"/>
  <c r="DE43" i="1"/>
  <c r="DE38" i="1"/>
  <c r="DE37" i="1"/>
  <c r="DE35" i="1"/>
  <c r="DE34" i="1"/>
  <c r="DE33" i="1"/>
  <c r="DE30" i="1"/>
  <c r="DE29" i="1"/>
  <c r="DE28" i="1"/>
  <c r="DE27" i="1"/>
  <c r="DE26" i="1"/>
  <c r="DE25" i="1"/>
  <c r="DE24" i="1"/>
  <c r="DE23" i="1"/>
  <c r="DE22" i="1"/>
  <c r="DE21" i="1"/>
  <c r="DE16" i="1"/>
  <c r="DE15" i="1"/>
  <c r="DE14" i="1"/>
  <c r="DE11" i="1"/>
  <c r="DE9" i="1"/>
  <c r="DE8" i="1"/>
  <c r="DB81" i="1"/>
  <c r="DB79" i="1"/>
  <c r="DB32" i="1"/>
  <c r="DB64" i="1"/>
  <c r="DB60" i="1"/>
  <c r="DC81" i="1"/>
  <c r="DC79" i="1"/>
  <c r="DC62" i="1"/>
  <c r="DC60" i="1"/>
  <c r="DC80" i="1"/>
  <c r="DC72" i="1"/>
  <c r="DC75" i="1"/>
  <c r="DC69" i="1"/>
  <c r="DC68" i="1"/>
  <c r="DC67" i="1"/>
  <c r="DC63" i="1"/>
  <c r="DC61" i="1"/>
  <c r="DC59" i="1"/>
  <c r="DC58" i="1"/>
  <c r="DC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C44" i="1"/>
  <c r="DC43" i="1"/>
  <c r="DC38" i="1"/>
  <c r="DC37" i="1"/>
  <c r="DC36" i="1"/>
  <c r="DC35" i="1"/>
  <c r="DC34" i="1"/>
  <c r="DC33" i="1"/>
  <c r="DC30" i="1"/>
  <c r="DC29" i="1"/>
  <c r="DC28" i="1"/>
  <c r="DC27" i="1"/>
  <c r="DC26" i="1"/>
  <c r="DC25" i="1"/>
  <c r="DC24" i="1"/>
  <c r="DC23" i="1"/>
  <c r="DC22" i="1"/>
  <c r="DC21" i="1"/>
  <c r="DC16" i="1"/>
  <c r="DC15" i="1"/>
  <c r="DC14" i="1"/>
  <c r="DC11" i="1"/>
  <c r="DC9" i="1"/>
  <c r="DC8" i="1"/>
  <c r="CX34" i="1"/>
  <c r="CX33" i="1"/>
  <c r="CU81" i="1"/>
  <c r="CU79" i="1"/>
  <c r="CU32" i="1"/>
  <c r="CU64" i="1"/>
  <c r="CU62" i="1"/>
  <c r="CU60" i="1"/>
  <c r="CV60" i="1" s="1"/>
  <c r="CV81" i="1"/>
  <c r="CV79" i="1"/>
  <c r="CV62" i="1"/>
  <c r="CS81" i="1"/>
  <c r="CS79" i="1"/>
  <c r="CT79" i="1" s="1"/>
  <c r="CS32" i="1"/>
  <c r="CS64" i="1"/>
  <c r="CS62" i="1"/>
  <c r="CS60" i="1"/>
  <c r="CS65" i="1" s="1"/>
  <c r="CS66" i="1" s="1"/>
  <c r="CT81" i="1"/>
  <c r="CT64" i="1"/>
  <c r="CT62" i="1"/>
  <c r="CT60" i="1"/>
  <c r="CQ81" i="1"/>
  <c r="CR81" i="1" s="1"/>
  <c r="CQ79" i="1"/>
  <c r="CQ32" i="1"/>
  <c r="CQ66" i="1" s="1"/>
  <c r="CQ82" i="1" s="1"/>
  <c r="CQ64" i="1"/>
  <c r="CQ62" i="1"/>
  <c r="CQ60" i="1"/>
  <c r="CQ65" i="1" s="1"/>
  <c r="CR64" i="1"/>
  <c r="CR62" i="1"/>
  <c r="CR60" i="1"/>
  <c r="CK81" i="1"/>
  <c r="CL81" i="1" s="1"/>
  <c r="CK79" i="1"/>
  <c r="CL79" i="1"/>
  <c r="CK32" i="1"/>
  <c r="CK64" i="1"/>
  <c r="CK62" i="1"/>
  <c r="CK60" i="1"/>
  <c r="CK65" i="1"/>
  <c r="CL64" i="1"/>
  <c r="CL62" i="1"/>
  <c r="CL60" i="1"/>
  <c r="CI81" i="1"/>
  <c r="CI79" i="1"/>
  <c r="CI32" i="1"/>
  <c r="CI64" i="1"/>
  <c r="CI62" i="1"/>
  <c r="CI65" i="1" s="1"/>
  <c r="CI60" i="1"/>
  <c r="CJ81" i="1"/>
  <c r="CJ64" i="1"/>
  <c r="CJ62" i="1"/>
  <c r="CJ60" i="1"/>
  <c r="CG79" i="1"/>
  <c r="CH79" i="1" s="1"/>
  <c r="CG81" i="1"/>
  <c r="CH81" i="1" s="1"/>
  <c r="CG32" i="1"/>
  <c r="CG64" i="1"/>
  <c r="CG62" i="1"/>
  <c r="CG65" i="1" s="1"/>
  <c r="CH65" i="1" s="1"/>
  <c r="CG60" i="1"/>
  <c r="CH60" i="1" s="1"/>
  <c r="CH64" i="1"/>
  <c r="CA79" i="1"/>
  <c r="CA32" i="1"/>
  <c r="CA64" i="1"/>
  <c r="BW62" i="1"/>
  <c r="CA62" i="1" s="1"/>
  <c r="CA65" i="1" s="1"/>
  <c r="CA66" i="1" s="1"/>
  <c r="BY62" i="1"/>
  <c r="CA60" i="1"/>
  <c r="CB79" i="1"/>
  <c r="CB64" i="1"/>
  <c r="BY79" i="1"/>
  <c r="BY32" i="1"/>
  <c r="BY64" i="1"/>
  <c r="BY65" i="1" s="1"/>
  <c r="BY66" i="1" s="1"/>
  <c r="BY60" i="1"/>
  <c r="BZ79" i="1"/>
  <c r="IF81" i="1"/>
  <c r="IF79" i="1"/>
  <c r="IF32" i="1"/>
  <c r="IF66" i="1" s="1"/>
  <c r="IF82" i="1" s="1"/>
  <c r="IF84" i="1" s="1"/>
  <c r="IF64" i="1"/>
  <c r="IF60" i="1"/>
  <c r="IF65" i="1"/>
  <c r="HT81" i="1"/>
  <c r="HT79" i="1"/>
  <c r="HT32" i="1"/>
  <c r="HT66" i="1" s="1"/>
  <c r="HT64" i="1"/>
  <c r="HT60" i="1"/>
  <c r="HT65" i="1"/>
  <c r="DU81" i="1"/>
  <c r="DU79" i="1"/>
  <c r="DU82" i="1"/>
  <c r="BW79" i="1"/>
  <c r="BW32" i="1"/>
  <c r="BW64" i="1"/>
  <c r="BW65" i="1" s="1"/>
  <c r="BW66" i="1" s="1"/>
  <c r="BW82" i="1" s="1"/>
  <c r="BW60" i="1"/>
  <c r="BQ81" i="1"/>
  <c r="BQ79" i="1"/>
  <c r="BQ32" i="1"/>
  <c r="BQ64" i="1"/>
  <c r="BQ60" i="1"/>
  <c r="BQ65" i="1"/>
  <c r="BO81" i="1"/>
  <c r="BO79" i="1"/>
  <c r="BO32" i="1"/>
  <c r="BO64" i="1"/>
  <c r="BO65" i="1" s="1"/>
  <c r="BO60" i="1"/>
  <c r="BM81" i="1"/>
  <c r="BM79" i="1"/>
  <c r="BM32" i="1"/>
  <c r="BM66" i="1" s="1"/>
  <c r="BM64" i="1"/>
  <c r="BM60" i="1"/>
  <c r="BM65" i="1"/>
  <c r="BG81" i="1"/>
  <c r="BG79" i="1"/>
  <c r="BG32" i="1"/>
  <c r="BG66" i="1" s="1"/>
  <c r="BG82" i="1" s="1"/>
  <c r="BG64" i="1"/>
  <c r="BG60" i="1"/>
  <c r="BG65" i="1"/>
  <c r="BE81" i="1"/>
  <c r="BE79" i="1"/>
  <c r="BE32" i="1"/>
  <c r="BE64" i="1"/>
  <c r="BE65" i="1" s="1"/>
  <c r="BE60" i="1"/>
  <c r="BC81" i="1"/>
  <c r="BC79" i="1"/>
  <c r="BC32" i="1"/>
  <c r="BC64" i="1"/>
  <c r="BC60" i="1"/>
  <c r="BC65" i="1" s="1"/>
  <c r="BD65" i="1" s="1"/>
  <c r="AW81" i="1"/>
  <c r="AW79" i="1"/>
  <c r="AW32" i="1"/>
  <c r="AW66" i="1" s="1"/>
  <c r="AW82" i="1" s="1"/>
  <c r="AW64" i="1"/>
  <c r="AW60" i="1"/>
  <c r="AW65" i="1"/>
  <c r="AU81" i="1"/>
  <c r="AU79" i="1"/>
  <c r="AU32" i="1"/>
  <c r="AU64" i="1"/>
  <c r="AU60" i="1"/>
  <c r="AU65" i="1"/>
  <c r="AU66" i="1" s="1"/>
  <c r="AS81" i="1"/>
  <c r="AS79" i="1"/>
  <c r="AS32" i="1"/>
  <c r="AS64" i="1"/>
  <c r="AS65" i="1" s="1"/>
  <c r="AS60" i="1"/>
  <c r="AM81" i="1"/>
  <c r="AM79" i="1"/>
  <c r="AM32" i="1"/>
  <c r="AM64" i="1"/>
  <c r="AM60" i="1"/>
  <c r="AM65" i="1"/>
  <c r="AK81" i="1"/>
  <c r="AK79" i="1"/>
  <c r="AK32" i="1"/>
  <c r="AK66" i="1" s="1"/>
  <c r="AK64" i="1"/>
  <c r="AK60" i="1"/>
  <c r="AK65" i="1"/>
  <c r="AI81" i="1"/>
  <c r="AI79" i="1"/>
  <c r="AI32" i="1"/>
  <c r="AI64" i="1"/>
  <c r="AI65" i="1" s="1"/>
  <c r="AI60" i="1"/>
  <c r="AH81" i="1"/>
  <c r="AH79" i="1"/>
  <c r="AH32" i="1"/>
  <c r="AH66" i="1" s="1"/>
  <c r="AH64" i="1"/>
  <c r="AH60" i="1"/>
  <c r="AH65" i="1"/>
  <c r="AG81" i="1"/>
  <c r="AG79" i="1"/>
  <c r="AG32" i="1"/>
  <c r="AG64" i="1"/>
  <c r="AG60" i="1"/>
  <c r="AG65" i="1"/>
  <c r="AD81" i="1"/>
  <c r="AD79" i="1"/>
  <c r="AD32" i="1"/>
  <c r="AD66" i="1" s="1"/>
  <c r="AD64" i="1"/>
  <c r="AD60" i="1"/>
  <c r="AD65" i="1"/>
  <c r="Z81" i="1"/>
  <c r="Z82" i="1" s="1"/>
  <c r="Z79" i="1"/>
  <c r="Z32" i="1"/>
  <c r="Z66" i="1" s="1"/>
  <c r="Z64" i="1"/>
  <c r="Z60" i="1"/>
  <c r="Z65" i="1"/>
  <c r="X81" i="1"/>
  <c r="X79" i="1"/>
  <c r="X32" i="1"/>
  <c r="X66" i="1"/>
  <c r="X64" i="1"/>
  <c r="X60" i="1"/>
  <c r="X65" i="1"/>
  <c r="V81" i="1"/>
  <c r="V79" i="1"/>
  <c r="V32" i="1"/>
  <c r="V64" i="1"/>
  <c r="V65" i="1" s="1"/>
  <c r="V60" i="1"/>
  <c r="U81" i="1"/>
  <c r="U79" i="1"/>
  <c r="U32" i="1"/>
  <c r="U66" i="1" s="1"/>
  <c r="U82" i="1" s="1"/>
  <c r="U64" i="1"/>
  <c r="U60" i="1"/>
  <c r="U65" i="1"/>
  <c r="T81" i="1"/>
  <c r="T79" i="1"/>
  <c r="T32" i="1"/>
  <c r="T66" i="1" s="1"/>
  <c r="T82" i="1" s="1"/>
  <c r="T64" i="1"/>
  <c r="T60" i="1"/>
  <c r="T65" i="1"/>
  <c r="Q81" i="1"/>
  <c r="Q79" i="1"/>
  <c r="Q32" i="1"/>
  <c r="Q64" i="1"/>
  <c r="Q60" i="1"/>
  <c r="Q65" i="1" s="1"/>
  <c r="Q66" i="1" s="1"/>
  <c r="Q82" i="1" s="1"/>
  <c r="EQ79" i="1"/>
  <c r="BX60" i="1"/>
  <c r="BX32" i="1"/>
  <c r="IG32" i="1"/>
  <c r="FA32" i="1"/>
  <c r="EY32" i="1"/>
  <c r="EW32" i="1"/>
  <c r="EU32" i="1"/>
  <c r="ES32" i="1"/>
  <c r="EP32" i="1"/>
  <c r="EL32" i="1"/>
  <c r="EJ32" i="1"/>
  <c r="EA32" i="1"/>
  <c r="DY32" i="1"/>
  <c r="DI32" i="1"/>
  <c r="DE32" i="1"/>
  <c r="DC32" i="1"/>
  <c r="CV32" i="1"/>
  <c r="CT32" i="1"/>
  <c r="CR32" i="1"/>
  <c r="CL32" i="1"/>
  <c r="CJ32" i="1"/>
  <c r="CH32" i="1"/>
  <c r="M81" i="1"/>
  <c r="N81" i="1"/>
  <c r="M79" i="1"/>
  <c r="M32" i="1"/>
  <c r="N32" i="1" s="1"/>
  <c r="M64" i="1"/>
  <c r="N64" i="1" s="1"/>
  <c r="M62" i="1"/>
  <c r="M65" i="1"/>
  <c r="M60" i="1"/>
  <c r="N79" i="1"/>
  <c r="N60" i="1"/>
  <c r="K81" i="1"/>
  <c r="K79" i="1"/>
  <c r="L79" i="1" s="1"/>
  <c r="K32" i="1"/>
  <c r="K64" i="1"/>
  <c r="L64" i="1" s="1"/>
  <c r="K62" i="1"/>
  <c r="L62" i="1"/>
  <c r="K60" i="1"/>
  <c r="L60" i="1"/>
  <c r="L81" i="1"/>
  <c r="I81" i="1"/>
  <c r="J81" i="1" s="1"/>
  <c r="I79" i="1"/>
  <c r="I32" i="1"/>
  <c r="J32" i="1"/>
  <c r="I64" i="1"/>
  <c r="I65" i="1"/>
  <c r="I62" i="1"/>
  <c r="J62" i="1"/>
  <c r="I60" i="1"/>
  <c r="J79" i="1"/>
  <c r="J60" i="1"/>
  <c r="H81" i="1"/>
  <c r="H79" i="1"/>
  <c r="H32" i="1"/>
  <c r="H64" i="1"/>
  <c r="H62" i="1"/>
  <c r="H65" i="1"/>
  <c r="H66" i="1" s="1"/>
  <c r="H82" i="1" s="1"/>
  <c r="H60" i="1"/>
  <c r="G81" i="1"/>
  <c r="G79" i="1"/>
  <c r="G32" i="1"/>
  <c r="G64" i="1"/>
  <c r="G62" i="1"/>
  <c r="G65" i="1"/>
  <c r="G66" i="1" s="1"/>
  <c r="G60" i="1"/>
  <c r="D32" i="1"/>
  <c r="D66" i="1" s="1"/>
  <c r="BZ32" i="1"/>
  <c r="CB32" i="1"/>
  <c r="DF39" i="1"/>
  <c r="D60" i="1"/>
  <c r="BZ60" i="1"/>
  <c r="CB60" i="1"/>
  <c r="BX61" i="1"/>
  <c r="D62" i="1"/>
  <c r="BX62" i="1"/>
  <c r="BX63" i="1"/>
  <c r="D64" i="1"/>
  <c r="D65" i="1"/>
  <c r="BX64" i="1"/>
  <c r="BH65" i="1"/>
  <c r="BN65" i="1"/>
  <c r="BP65" i="1"/>
  <c r="BR65" i="1"/>
  <c r="D79" i="1"/>
  <c r="BX79" i="1"/>
  <c r="D81" i="1"/>
  <c r="D82" i="1" s="1"/>
  <c r="HF84" i="1"/>
  <c r="HH84" i="1"/>
  <c r="HJ84" i="1"/>
  <c r="DN85" i="1"/>
  <c r="DP85" i="1"/>
  <c r="DQ85" i="1"/>
  <c r="DR85" i="1"/>
  <c r="X82" i="1"/>
  <c r="M66" i="1"/>
  <c r="DQ60" i="1"/>
  <c r="DR60" i="1" s="1"/>
  <c r="DR43" i="1"/>
  <c r="EC81" i="1"/>
  <c r="FK65" i="1"/>
  <c r="FL65" i="1" s="1"/>
  <c r="FL64" i="1"/>
  <c r="I66" i="1"/>
  <c r="L32" i="1"/>
  <c r="CL65" i="1"/>
  <c r="CK66" i="1"/>
  <c r="DP81" i="1"/>
  <c r="J64" i="1"/>
  <c r="AM66" i="1"/>
  <c r="CU65" i="1"/>
  <c r="CV64" i="1"/>
  <c r="EA60" i="1"/>
  <c r="DY60" i="1"/>
  <c r="EB32" i="1"/>
  <c r="EY72" i="1"/>
  <c r="EX79" i="1"/>
  <c r="EY79" i="1" s="1"/>
  <c r="HC65" i="1"/>
  <c r="HD65" i="1"/>
  <c r="HD64" i="1"/>
  <c r="CR79" i="1"/>
  <c r="DF60" i="1"/>
  <c r="DG60" i="1" s="1"/>
  <c r="DQ79" i="1"/>
  <c r="DS65" i="1"/>
  <c r="AG66" i="1"/>
  <c r="AG82" i="1"/>
  <c r="CU66" i="1"/>
  <c r="DM65" i="1"/>
  <c r="DN65" i="1" s="1"/>
  <c r="DN64" i="1"/>
  <c r="DP18" i="1"/>
  <c r="DN18" i="1"/>
  <c r="AM82" i="1"/>
  <c r="DB65" i="1"/>
  <c r="DC64" i="1"/>
  <c r="EL79" i="1"/>
  <c r="N62" i="1"/>
  <c r="CG66" i="1"/>
  <c r="DN11" i="1"/>
  <c r="DQ11" i="1"/>
  <c r="DR11" i="1" s="1"/>
  <c r="DM32" i="1"/>
  <c r="DZ66" i="1"/>
  <c r="BC66" i="1"/>
  <c r="AU82" i="1"/>
  <c r="DQ32" i="1"/>
  <c r="AI66" i="1"/>
  <c r="AI82" i="1"/>
  <c r="AS66" i="1"/>
  <c r="AS82" i="1" s="1"/>
  <c r="BM82" i="1"/>
  <c r="BQ66" i="1"/>
  <c r="ED65" i="1"/>
  <c r="EE64" i="1"/>
  <c r="HP65" i="1"/>
  <c r="HS64" i="1"/>
  <c r="IE32" i="1"/>
  <c r="BI65" i="1"/>
  <c r="BJ64" i="1"/>
  <c r="BU65" i="1"/>
  <c r="BT62" i="1"/>
  <c r="CM82" i="1"/>
  <c r="CN79" i="1"/>
  <c r="CS82" i="1"/>
  <c r="DG8" i="1"/>
  <c r="DF79" i="1"/>
  <c r="DR9" i="1"/>
  <c r="DR67" i="1"/>
  <c r="EM79" i="1"/>
  <c r="EN79" i="1"/>
  <c r="EP60" i="1"/>
  <c r="EG82" i="1"/>
  <c r="FE65" i="1"/>
  <c r="FF64" i="1"/>
  <c r="HP66" i="1"/>
  <c r="DO65" i="1"/>
  <c r="DP65" i="1"/>
  <c r="DT64" i="1"/>
  <c r="GQ72" i="1"/>
  <c r="GP79" i="1"/>
  <c r="CJ79" i="1"/>
  <c r="DQ64" i="1"/>
  <c r="IQ65" i="1"/>
  <c r="IP66" i="1"/>
  <c r="EK65" i="1"/>
  <c r="EL65" i="1"/>
  <c r="EL60" i="1"/>
  <c r="EN81" i="1"/>
  <c r="HJ65" i="1"/>
  <c r="HK64" i="1"/>
  <c r="EC10" i="1"/>
  <c r="EM60" i="1"/>
  <c r="EN43" i="1"/>
  <c r="EH60" i="1"/>
  <c r="IK32" i="1"/>
  <c r="FT60" i="1"/>
  <c r="FU60" i="1" s="1"/>
  <c r="FU45" i="1"/>
  <c r="EK66" i="1"/>
  <c r="EL66" i="1"/>
  <c r="EO66" i="1"/>
  <c r="FQ79" i="1"/>
  <c r="FS81" i="1"/>
  <c r="FR82" i="1"/>
  <c r="IK79" i="1"/>
  <c r="EX60" i="1"/>
  <c r="FJ81" i="1"/>
  <c r="HA81" i="1"/>
  <c r="HB80" i="1"/>
  <c r="FA66" i="1"/>
  <c r="AB66" i="1"/>
  <c r="AC65" i="1"/>
  <c r="CX81" i="1"/>
  <c r="GB64" i="1"/>
  <c r="GC82" i="1"/>
  <c r="GN82" i="1"/>
  <c r="GZ81" i="1"/>
  <c r="GF61" i="1"/>
  <c r="GE62" i="1"/>
  <c r="GF62" i="1" s="1"/>
  <c r="HA79" i="1"/>
  <c r="HB79" i="1" s="1"/>
  <c r="HB75" i="1"/>
  <c r="AY65" i="1"/>
  <c r="AZ64" i="1"/>
  <c r="IN66" i="1"/>
  <c r="GE60" i="1"/>
  <c r="GF60" i="1" s="1"/>
  <c r="GF49" i="1"/>
  <c r="HA32" i="1"/>
  <c r="HB11" i="1"/>
  <c r="AP79" i="1"/>
  <c r="GA66" i="1"/>
  <c r="GX64" i="1"/>
  <c r="HX66" i="1"/>
  <c r="EV82" i="1"/>
  <c r="EW82" i="1"/>
  <c r="FI62" i="1"/>
  <c r="FJ62" i="1" s="1"/>
  <c r="GF64" i="1"/>
  <c r="FI60" i="1"/>
  <c r="FJ60" i="1" s="1"/>
  <c r="FJ49" i="1"/>
  <c r="HY81" i="1"/>
  <c r="IB65" i="1"/>
  <c r="FG65" i="1"/>
  <c r="FH65" i="1"/>
  <c r="FU81" i="1"/>
  <c r="IL65" i="1"/>
  <c r="IM64" i="1"/>
  <c r="IR66" i="1"/>
  <c r="ET65" i="1"/>
  <c r="FP65" i="1"/>
  <c r="GL65" i="1"/>
  <c r="HH65" i="1"/>
  <c r="HV65" i="1"/>
  <c r="FS60" i="1"/>
  <c r="FI65" i="1"/>
  <c r="FJ65" i="1" s="1"/>
  <c r="FT65" i="1"/>
  <c r="HA62" i="1"/>
  <c r="HB62" i="1"/>
  <c r="HL32" i="1"/>
  <c r="IL66" i="1"/>
  <c r="IM32" i="1"/>
  <c r="B66" i="1"/>
  <c r="AQ82" i="1"/>
  <c r="BU66" i="1"/>
  <c r="IQ32" i="1"/>
  <c r="HK81" i="1"/>
  <c r="FI79" i="1"/>
  <c r="FJ79" i="1" s="1"/>
  <c r="HA60" i="1"/>
  <c r="HB60" i="1"/>
  <c r="HL60" i="1"/>
  <c r="IA66" i="1"/>
  <c r="CE82" i="1"/>
  <c r="CD81" i="1"/>
  <c r="GP60" i="1"/>
  <c r="IA79" i="1"/>
  <c r="HZ82" i="1"/>
  <c r="IL82" i="1"/>
  <c r="GO81" i="1"/>
  <c r="EY81" i="1"/>
  <c r="FJ80" i="1"/>
  <c r="GF81" i="1"/>
  <c r="FV66" i="1"/>
  <c r="GG66" i="1"/>
  <c r="IJ65" i="1"/>
  <c r="IR82" i="1"/>
  <c r="B82" i="1"/>
  <c r="O66" i="1"/>
  <c r="P65" i="1"/>
  <c r="BU82" i="1"/>
  <c r="CO65" i="1"/>
  <c r="CN65" i="1" s="1"/>
  <c r="CN64" i="1"/>
  <c r="GE32" i="1"/>
  <c r="EZ82" i="1"/>
  <c r="FA82" i="1"/>
  <c r="GH64" i="1"/>
  <c r="FI32" i="1"/>
  <c r="FT79" i="1"/>
  <c r="GE79" i="1"/>
  <c r="GF79" i="1"/>
  <c r="FA65" i="1"/>
  <c r="FW81" i="1"/>
  <c r="FY65" i="1"/>
  <c r="GH65" i="1" s="1"/>
  <c r="GD65" i="1"/>
  <c r="GG82" i="1"/>
  <c r="BA66" i="1"/>
  <c r="FL81" i="1"/>
  <c r="FN65" i="1"/>
  <c r="GH81" i="1"/>
  <c r="GJ65" i="1"/>
  <c r="GO65" i="1" s="1"/>
  <c r="HD81" i="1"/>
  <c r="HN65" i="1"/>
  <c r="IM79" i="1"/>
  <c r="IS79" i="1"/>
  <c r="E65" i="1"/>
  <c r="C65" i="1"/>
  <c r="C64" i="1"/>
  <c r="BS65" i="1"/>
  <c r="BT65" i="1"/>
  <c r="CO66" i="1"/>
  <c r="IM81" i="1"/>
  <c r="C79" i="1"/>
  <c r="CX62" i="1"/>
  <c r="CZ65" i="1"/>
  <c r="DE65" i="1"/>
  <c r="CX64" i="1"/>
  <c r="HO79" i="1"/>
  <c r="C32" i="1"/>
  <c r="P79" i="1"/>
  <c r="AC81" i="1"/>
  <c r="AO65" i="1"/>
  <c r="CW66" i="1"/>
  <c r="AE66" i="1"/>
  <c r="AE82" i="1" s="1"/>
  <c r="BJ60" i="1"/>
  <c r="IJ66" i="1"/>
  <c r="CA82" i="1"/>
  <c r="CB82" i="1"/>
  <c r="CB66" i="1"/>
  <c r="FI66" i="1"/>
  <c r="FJ32" i="1"/>
  <c r="HZ84" i="1"/>
  <c r="CX65" i="1"/>
  <c r="BV66" i="1"/>
  <c r="BX66" i="1"/>
  <c r="EU65" i="1"/>
  <c r="ET66" i="1"/>
  <c r="EX65" i="1"/>
  <c r="EY60" i="1"/>
  <c r="FG66" i="1"/>
  <c r="BS66" i="1"/>
  <c r="DC65" i="1"/>
  <c r="DR79" i="1"/>
  <c r="N65" i="1"/>
  <c r="HN66" i="1"/>
  <c r="M82" i="1"/>
  <c r="AO66" i="1"/>
  <c r="AP65" i="1"/>
  <c r="GJ66" i="1"/>
  <c r="CR65" i="1"/>
  <c r="FU65" i="1"/>
  <c r="IS66" i="1"/>
  <c r="GA82" i="1"/>
  <c r="DR64" i="1"/>
  <c r="DQ65" i="1"/>
  <c r="DR65" i="1" s="1"/>
  <c r="HP82" i="1"/>
  <c r="HS66" i="1"/>
  <c r="HQ66" i="1"/>
  <c r="DG79" i="1"/>
  <c r="DR32" i="1"/>
  <c r="DZ82" i="1"/>
  <c r="CL66" i="1"/>
  <c r="CK82" i="1"/>
  <c r="CL82" i="1" s="1"/>
  <c r="BA82" i="1"/>
  <c r="BB65" i="1" s="1"/>
  <c r="HM32" i="1"/>
  <c r="HU32" i="1"/>
  <c r="IP82" i="1"/>
  <c r="IQ66" i="1"/>
  <c r="BV80" i="1"/>
  <c r="BV81" i="1"/>
  <c r="BV82" i="1"/>
  <c r="BX82" i="1"/>
  <c r="BV60" i="1"/>
  <c r="BV64" i="1"/>
  <c r="BV79" i="1"/>
  <c r="BV62" i="1"/>
  <c r="BV32" i="1"/>
  <c r="FV82" i="1"/>
  <c r="IS65" i="1"/>
  <c r="AB82" i="1"/>
  <c r="AC82" i="1" s="1"/>
  <c r="CB65" i="1"/>
  <c r="BV65" i="1"/>
  <c r="BX65" i="1"/>
  <c r="IB66" i="1"/>
  <c r="DO66" i="1"/>
  <c r="DM66" i="1"/>
  <c r="DN32" i="1"/>
  <c r="EK82" i="1"/>
  <c r="EL82" i="1" s="1"/>
  <c r="CV66" i="1"/>
  <c r="CU82" i="1"/>
  <c r="CV65" i="1"/>
  <c r="J65" i="1"/>
  <c r="CF80" i="1"/>
  <c r="CF62" i="1"/>
  <c r="CF60" i="1"/>
  <c r="CF82" i="1"/>
  <c r="CF81" i="1"/>
  <c r="CF79" i="1"/>
  <c r="CF66" i="1"/>
  <c r="CF65" i="1"/>
  <c r="CF64" i="1"/>
  <c r="CF32" i="1"/>
  <c r="AZ65" i="1"/>
  <c r="AY66" i="1"/>
  <c r="FN66" i="1"/>
  <c r="E66" i="1"/>
  <c r="HA65" i="1"/>
  <c r="HB65" i="1"/>
  <c r="FW65" i="1"/>
  <c r="FS65" i="1"/>
  <c r="HB81" i="1"/>
  <c r="EO82" i="1"/>
  <c r="EP82" i="1" s="1"/>
  <c r="EP66" i="1"/>
  <c r="GQ79" i="1"/>
  <c r="FE66" i="1"/>
  <c r="FF65" i="1"/>
  <c r="CT65" i="1"/>
  <c r="CT66" i="1"/>
  <c r="GF32" i="1"/>
  <c r="FQ65" i="1"/>
  <c r="FP66" i="1"/>
  <c r="DS66" i="1"/>
  <c r="DT65" i="1"/>
  <c r="CZ66" i="1"/>
  <c r="CX66" i="1" s="1"/>
  <c r="DI65" i="1"/>
  <c r="P66" i="1"/>
  <c r="O82" i="1"/>
  <c r="P82" i="1" s="1"/>
  <c r="GP65" i="1"/>
  <c r="GQ60" i="1"/>
  <c r="HV66" i="1"/>
  <c r="FY66" i="1"/>
  <c r="GB66" i="1" s="1"/>
  <c r="IN82" i="1"/>
  <c r="CW82" i="1"/>
  <c r="EN60" i="1"/>
  <c r="EH76" i="1"/>
  <c r="EH68" i="1"/>
  <c r="EH52" i="1"/>
  <c r="EH44" i="1"/>
  <c r="EH36" i="1"/>
  <c r="EH27" i="1"/>
  <c r="EH19" i="1"/>
  <c r="EH11" i="1"/>
  <c r="EH82" i="1"/>
  <c r="EH74" i="1"/>
  <c r="EH58" i="1"/>
  <c r="EH50" i="1"/>
  <c r="EH42" i="1"/>
  <c r="EH34" i="1"/>
  <c r="EH25" i="1"/>
  <c r="EH17" i="1"/>
  <c r="EH9" i="1"/>
  <c r="EH81" i="1"/>
  <c r="EH80" i="1"/>
  <c r="EH72" i="1"/>
  <c r="EH64" i="1"/>
  <c r="EH56" i="1"/>
  <c r="EH48" i="1"/>
  <c r="EH40" i="1"/>
  <c r="EH31" i="1"/>
  <c r="EH23" i="1"/>
  <c r="EH15" i="1"/>
  <c r="EH79" i="1"/>
  <c r="EH71" i="1"/>
  <c r="EH63" i="1"/>
  <c r="EH55" i="1"/>
  <c r="EH47" i="1"/>
  <c r="EH39" i="1"/>
  <c r="EH30" i="1"/>
  <c r="EH22" i="1"/>
  <c r="EH14" i="1"/>
  <c r="EH78" i="1"/>
  <c r="EH62" i="1"/>
  <c r="EH46" i="1"/>
  <c r="EH29" i="1"/>
  <c r="EH13" i="1"/>
  <c r="EH77" i="1"/>
  <c r="EH61" i="1"/>
  <c r="EH45" i="1"/>
  <c r="EH28" i="1"/>
  <c r="EH12" i="1"/>
  <c r="EH75" i="1"/>
  <c r="EH59" i="1"/>
  <c r="EH43" i="1"/>
  <c r="EH26" i="1"/>
  <c r="EH10" i="1"/>
  <c r="EH73" i="1"/>
  <c r="EH57" i="1"/>
  <c r="EH41" i="1"/>
  <c r="EH24" i="1"/>
  <c r="EH8" i="1"/>
  <c r="EH70" i="1"/>
  <c r="EH54" i="1"/>
  <c r="EH38" i="1"/>
  <c r="EH21" i="1"/>
  <c r="EH69" i="1"/>
  <c r="EH53" i="1"/>
  <c r="EH37" i="1"/>
  <c r="EH20" i="1"/>
  <c r="EH67" i="1"/>
  <c r="EH51" i="1"/>
  <c r="EH35" i="1"/>
  <c r="EH18" i="1"/>
  <c r="EH65" i="1"/>
  <c r="EH49" i="1"/>
  <c r="EH33" i="1"/>
  <c r="EH16" i="1"/>
  <c r="EH32" i="1"/>
  <c r="BI66" i="1"/>
  <c r="BJ65" i="1"/>
  <c r="BD66" i="1"/>
  <c r="BQ82" i="1"/>
  <c r="EC32" i="1"/>
  <c r="BZ66" i="1"/>
  <c r="BY82" i="1"/>
  <c r="BZ82" i="1" s="1"/>
  <c r="J66" i="1"/>
  <c r="I82" i="1"/>
  <c r="CR66" i="1"/>
  <c r="IL84" i="1"/>
  <c r="HJ66" i="1"/>
  <c r="CO82" i="1"/>
  <c r="CR82" i="1" s="1"/>
  <c r="HH66" i="1"/>
  <c r="GB65" i="1"/>
  <c r="CN66" i="1"/>
  <c r="HY65" i="1"/>
  <c r="HC66" i="1"/>
  <c r="HS65" i="1"/>
  <c r="HQ65" i="1"/>
  <c r="DB66" i="1"/>
  <c r="BZ65" i="1"/>
  <c r="BC82" i="1"/>
  <c r="BH66" i="1"/>
  <c r="FU79" i="1"/>
  <c r="HM60" i="1"/>
  <c r="HY66" i="1"/>
  <c r="HX82" i="1"/>
  <c r="IR84" i="1"/>
  <c r="GM65" i="1"/>
  <c r="GL66" i="1"/>
  <c r="HB32" i="1"/>
  <c r="HA66" i="1"/>
  <c r="HB66" i="1"/>
  <c r="FK66" i="1"/>
  <c r="ED66" i="1"/>
  <c r="EH66" i="1"/>
  <c r="CG82" i="1"/>
  <c r="CH82" i="1" s="1"/>
  <c r="CH66" i="1"/>
  <c r="CP80" i="1"/>
  <c r="CP81" i="1"/>
  <c r="CP79" i="1"/>
  <c r="CP64" i="1"/>
  <c r="CP62" i="1"/>
  <c r="CP60" i="1"/>
  <c r="CP82" i="1"/>
  <c r="CP32" i="1"/>
  <c r="CP66" i="1"/>
  <c r="ED82" i="1"/>
  <c r="HJ82" i="1"/>
  <c r="BI82" i="1"/>
  <c r="HV82" i="1"/>
  <c r="FE82" i="1"/>
  <c r="HA82" i="1"/>
  <c r="HB82" i="1"/>
  <c r="CV82" i="1"/>
  <c r="FK82" i="1"/>
  <c r="FN82" i="1"/>
  <c r="FS66" i="1"/>
  <c r="DE66" i="1"/>
  <c r="HQ77" i="1"/>
  <c r="HQ69" i="1"/>
  <c r="HQ61" i="1"/>
  <c r="HQ53" i="1"/>
  <c r="HQ45" i="1"/>
  <c r="HQ37" i="1"/>
  <c r="HQ29" i="1"/>
  <c r="HQ21" i="1"/>
  <c r="HQ13" i="1"/>
  <c r="HQ76" i="1"/>
  <c r="HQ68" i="1"/>
  <c r="HQ60" i="1"/>
  <c r="HQ52" i="1"/>
  <c r="HQ44" i="1"/>
  <c r="HQ36" i="1"/>
  <c r="HQ28" i="1"/>
  <c r="HQ20" i="1"/>
  <c r="HQ12" i="1"/>
  <c r="HQ75" i="1"/>
  <c r="HQ67" i="1"/>
  <c r="HQ59" i="1"/>
  <c r="HQ51" i="1"/>
  <c r="HQ43" i="1"/>
  <c r="HQ35" i="1"/>
  <c r="HQ27" i="1"/>
  <c r="HQ19" i="1"/>
  <c r="HQ11" i="1"/>
  <c r="HQ82" i="1"/>
  <c r="HQ74" i="1"/>
  <c r="HQ58" i="1"/>
  <c r="HQ50" i="1"/>
  <c r="HQ42" i="1"/>
  <c r="HQ34" i="1"/>
  <c r="HQ26" i="1"/>
  <c r="HQ18" i="1"/>
  <c r="HQ10" i="1"/>
  <c r="HQ81" i="1"/>
  <c r="HQ73" i="1"/>
  <c r="HQ57" i="1"/>
  <c r="HQ49" i="1"/>
  <c r="HQ41" i="1"/>
  <c r="HQ33" i="1"/>
  <c r="HQ25" i="1"/>
  <c r="HQ17" i="1"/>
  <c r="HQ9" i="1"/>
  <c r="HQ80" i="1"/>
  <c r="HQ72" i="1"/>
  <c r="HQ56" i="1"/>
  <c r="HQ48" i="1"/>
  <c r="HQ40" i="1"/>
  <c r="HQ32" i="1"/>
  <c r="HQ24" i="1"/>
  <c r="HQ16" i="1"/>
  <c r="HQ8" i="1"/>
  <c r="HQ79" i="1"/>
  <c r="HQ47" i="1"/>
  <c r="HQ15" i="1"/>
  <c r="HQ78" i="1"/>
  <c r="HQ46" i="1"/>
  <c r="HQ14" i="1"/>
  <c r="HQ71" i="1"/>
  <c r="HQ39" i="1"/>
  <c r="HQ70" i="1"/>
  <c r="HQ38" i="1"/>
  <c r="HQ63" i="1"/>
  <c r="HQ31" i="1"/>
  <c r="HQ62" i="1"/>
  <c r="HQ30" i="1"/>
  <c r="HQ55" i="1"/>
  <c r="HQ23" i="1"/>
  <c r="HQ22" i="1"/>
  <c r="HQ54" i="1"/>
  <c r="HP84" i="1"/>
  <c r="HQ64" i="1"/>
  <c r="HN82" i="1"/>
  <c r="EY65" i="1"/>
  <c r="EX66" i="1"/>
  <c r="E82" i="1"/>
  <c r="N82" i="1"/>
  <c r="FG82" i="1"/>
  <c r="HY82" i="1"/>
  <c r="HX84" i="1"/>
  <c r="C66" i="1"/>
  <c r="CN82" i="1"/>
  <c r="IJ82" i="1"/>
  <c r="N66" i="1"/>
  <c r="DS82" i="1"/>
  <c r="AZ66" i="1"/>
  <c r="AY82" i="1"/>
  <c r="AZ82" i="1"/>
  <c r="DM82" i="1"/>
  <c r="FW82" i="1"/>
  <c r="IQ82" i="1"/>
  <c r="IP84" i="1"/>
  <c r="EU66" i="1"/>
  <c r="ET82" i="1"/>
  <c r="EU82" i="1"/>
  <c r="AP66" i="1"/>
  <c r="AO82" i="1"/>
  <c r="AP82" i="1"/>
  <c r="HD66" i="1"/>
  <c r="HC82" i="1"/>
  <c r="HD82" i="1" s="1"/>
  <c r="DB82" i="1"/>
  <c r="DC66" i="1"/>
  <c r="GQ65" i="1"/>
  <c r="DO82" i="1"/>
  <c r="FW66" i="1"/>
  <c r="GJ82" i="1"/>
  <c r="GK66" i="1"/>
  <c r="GO66" i="1"/>
  <c r="FI82" i="1"/>
  <c r="IO75" i="1"/>
  <c r="IO67" i="1"/>
  <c r="IO59" i="1"/>
  <c r="IO51" i="1"/>
  <c r="IO43" i="1"/>
  <c r="IO35" i="1"/>
  <c r="IO27" i="1"/>
  <c r="IO19" i="1"/>
  <c r="IO11" i="1"/>
  <c r="IO82" i="1"/>
  <c r="IO74" i="1"/>
  <c r="IO58" i="1"/>
  <c r="IO50" i="1"/>
  <c r="IO42" i="1"/>
  <c r="IO34" i="1"/>
  <c r="IO26" i="1"/>
  <c r="IO18" i="1"/>
  <c r="IO10" i="1"/>
  <c r="IO81" i="1"/>
  <c r="IO73" i="1"/>
  <c r="IO57" i="1"/>
  <c r="IO49" i="1"/>
  <c r="IO41" i="1"/>
  <c r="IO33" i="1"/>
  <c r="IO25" i="1"/>
  <c r="IO17" i="1"/>
  <c r="IO9" i="1"/>
  <c r="IO80" i="1"/>
  <c r="IO72" i="1"/>
  <c r="IO64" i="1"/>
  <c r="IO56" i="1"/>
  <c r="IO48" i="1"/>
  <c r="IO40" i="1"/>
  <c r="IO32" i="1"/>
  <c r="IO24" i="1"/>
  <c r="IO16" i="1"/>
  <c r="IO8" i="1"/>
  <c r="IO79" i="1"/>
  <c r="IO71" i="1"/>
  <c r="IO63" i="1"/>
  <c r="IO55" i="1"/>
  <c r="IO47" i="1"/>
  <c r="IO39" i="1"/>
  <c r="IO31" i="1"/>
  <c r="IO23" i="1"/>
  <c r="IO15" i="1"/>
  <c r="IO76" i="1"/>
  <c r="IO53" i="1"/>
  <c r="IO30" i="1"/>
  <c r="IO12" i="1"/>
  <c r="IO70" i="1"/>
  <c r="IO52" i="1"/>
  <c r="IO29" i="1"/>
  <c r="IO69" i="1"/>
  <c r="IO46" i="1"/>
  <c r="IO28" i="1"/>
  <c r="IO68" i="1"/>
  <c r="IO45" i="1"/>
  <c r="IO22" i="1"/>
  <c r="IO62" i="1"/>
  <c r="IO44" i="1"/>
  <c r="IO21" i="1"/>
  <c r="IO61" i="1"/>
  <c r="IO38" i="1"/>
  <c r="IO20" i="1"/>
  <c r="IO14" i="1"/>
  <c r="IO13" i="1"/>
  <c r="IO78" i="1"/>
  <c r="IO77" i="1"/>
  <c r="IO60" i="1"/>
  <c r="IO54" i="1"/>
  <c r="IO37" i="1"/>
  <c r="IN84" i="1"/>
  <c r="IO36" i="1"/>
  <c r="IO65" i="1"/>
  <c r="FY82" i="1"/>
  <c r="FZ66" i="1" s="1"/>
  <c r="GD66" i="1"/>
  <c r="GM66" i="1"/>
  <c r="GL82" i="1"/>
  <c r="GM82" i="1" s="1"/>
  <c r="HH82" i="1"/>
  <c r="IO66" i="1"/>
  <c r="DI66" i="1"/>
  <c r="CZ82" i="1"/>
  <c r="CX82" i="1" s="1"/>
  <c r="FQ66" i="1"/>
  <c r="FP82" i="1"/>
  <c r="FQ82" i="1" s="1"/>
  <c r="IB82" i="1"/>
  <c r="GH66" i="1"/>
  <c r="BS82" i="1"/>
  <c r="BT82" i="1" s="1"/>
  <c r="BT66" i="1"/>
  <c r="J82" i="1"/>
  <c r="FZ81" i="1"/>
  <c r="FZ73" i="1"/>
  <c r="FZ57" i="1"/>
  <c r="FZ49" i="1"/>
  <c r="FZ41" i="1"/>
  <c r="FZ33" i="1"/>
  <c r="FZ25" i="1"/>
  <c r="FZ17" i="1"/>
  <c r="FZ9" i="1"/>
  <c r="FZ80" i="1"/>
  <c r="FZ72" i="1"/>
  <c r="FZ64" i="1"/>
  <c r="FZ56" i="1"/>
  <c r="FZ48" i="1"/>
  <c r="FZ40" i="1"/>
  <c r="FZ32" i="1"/>
  <c r="FZ24" i="1"/>
  <c r="FZ16" i="1"/>
  <c r="FZ8" i="1"/>
  <c r="FZ79" i="1"/>
  <c r="FZ71" i="1"/>
  <c r="FZ63" i="1"/>
  <c r="FZ55" i="1"/>
  <c r="FZ47" i="1"/>
  <c r="FZ39" i="1"/>
  <c r="FZ31" i="1"/>
  <c r="FZ23" i="1"/>
  <c r="FZ15" i="1"/>
  <c r="FZ78" i="1"/>
  <c r="FZ70" i="1"/>
  <c r="FZ62" i="1"/>
  <c r="FZ54" i="1"/>
  <c r="FZ46" i="1"/>
  <c r="FZ38" i="1"/>
  <c r="FZ30" i="1"/>
  <c r="FZ22" i="1"/>
  <c r="FZ14" i="1"/>
  <c r="FZ77" i="1"/>
  <c r="FZ69" i="1"/>
  <c r="FZ61" i="1"/>
  <c r="FZ53" i="1"/>
  <c r="FZ45" i="1"/>
  <c r="FZ37" i="1"/>
  <c r="FZ29" i="1"/>
  <c r="FZ21" i="1"/>
  <c r="FZ13" i="1"/>
  <c r="FZ76" i="1"/>
  <c r="FZ68" i="1"/>
  <c r="FZ60" i="1"/>
  <c r="FZ52" i="1"/>
  <c r="FZ44" i="1"/>
  <c r="FZ36" i="1"/>
  <c r="FZ28" i="1"/>
  <c r="FZ20" i="1"/>
  <c r="FZ12" i="1"/>
  <c r="FZ34" i="1"/>
  <c r="FZ59" i="1"/>
  <c r="FZ27" i="1"/>
  <c r="FZ58" i="1"/>
  <c r="FZ26" i="1"/>
  <c r="FZ51" i="1"/>
  <c r="FZ19" i="1"/>
  <c r="FZ82" i="1"/>
  <c r="FZ50" i="1"/>
  <c r="FZ18" i="1"/>
  <c r="FZ75" i="1"/>
  <c r="FZ43" i="1"/>
  <c r="FZ11" i="1"/>
  <c r="FZ74" i="1"/>
  <c r="FZ42" i="1"/>
  <c r="FZ10" i="1"/>
  <c r="FZ67" i="1"/>
  <c r="FZ35" i="1"/>
  <c r="FZ65" i="1"/>
  <c r="GH82" i="1"/>
  <c r="GD82" i="1"/>
  <c r="DM85" i="1"/>
  <c r="F66" i="1"/>
  <c r="EY66" i="1"/>
  <c r="EX82" i="1"/>
  <c r="EY82" i="1" s="1"/>
  <c r="HW76" i="1"/>
  <c r="HW68" i="1"/>
  <c r="HW60" i="1"/>
  <c r="HW52" i="1"/>
  <c r="HW44" i="1"/>
  <c r="HW36" i="1"/>
  <c r="HW28" i="1"/>
  <c r="HW20" i="1"/>
  <c r="HW12" i="1"/>
  <c r="HW75" i="1"/>
  <c r="HW67" i="1"/>
  <c r="HW59" i="1"/>
  <c r="HW51" i="1"/>
  <c r="HW43" i="1"/>
  <c r="HW35" i="1"/>
  <c r="HW27" i="1"/>
  <c r="HW19" i="1"/>
  <c r="HW11" i="1"/>
  <c r="HW82" i="1"/>
  <c r="HW74" i="1"/>
  <c r="HW58" i="1"/>
  <c r="HW73" i="1"/>
  <c r="HW57" i="1"/>
  <c r="HW49" i="1"/>
  <c r="HW41" i="1"/>
  <c r="HW33" i="1"/>
  <c r="HW25" i="1"/>
  <c r="HW17" i="1"/>
  <c r="HW9" i="1"/>
  <c r="HW80" i="1"/>
  <c r="HW72" i="1"/>
  <c r="HW64" i="1"/>
  <c r="HW56" i="1"/>
  <c r="HW48" i="1"/>
  <c r="HW40" i="1"/>
  <c r="HW32" i="1"/>
  <c r="HW24" i="1"/>
  <c r="HW16" i="1"/>
  <c r="HW8" i="1"/>
  <c r="HW63" i="1"/>
  <c r="HW46" i="1"/>
  <c r="HW30" i="1"/>
  <c r="HW14" i="1"/>
  <c r="HW62" i="1"/>
  <c r="HW45" i="1"/>
  <c r="HW29" i="1"/>
  <c r="HW13" i="1"/>
  <c r="HW79" i="1"/>
  <c r="HW61" i="1"/>
  <c r="HW42" i="1"/>
  <c r="HW26" i="1"/>
  <c r="HW10" i="1"/>
  <c r="HW78" i="1"/>
  <c r="HW55" i="1"/>
  <c r="HW39" i="1"/>
  <c r="HW23" i="1"/>
  <c r="HW77" i="1"/>
  <c r="HW54" i="1"/>
  <c r="HW38" i="1"/>
  <c r="HW22" i="1"/>
  <c r="HW71" i="1"/>
  <c r="HW53" i="1"/>
  <c r="HW37" i="1"/>
  <c r="HW21" i="1"/>
  <c r="HW70" i="1"/>
  <c r="HW69" i="1"/>
  <c r="HW50" i="1"/>
  <c r="HW47" i="1"/>
  <c r="HW34" i="1"/>
  <c r="HW31" i="1"/>
  <c r="HW18" i="1"/>
  <c r="HV84" i="1"/>
  <c r="HW15" i="1"/>
  <c r="HW81" i="1"/>
  <c r="HW65" i="1"/>
  <c r="IC81" i="1"/>
  <c r="IC73" i="1"/>
  <c r="IC57" i="1"/>
  <c r="IC49" i="1"/>
  <c r="IC41" i="1"/>
  <c r="IC33" i="1"/>
  <c r="IC25" i="1"/>
  <c r="IC17" i="1"/>
  <c r="IC9" i="1"/>
  <c r="IC80" i="1"/>
  <c r="IC72" i="1"/>
  <c r="IC64" i="1"/>
  <c r="IC56" i="1"/>
  <c r="IC48" i="1"/>
  <c r="IC40" i="1"/>
  <c r="IC24" i="1"/>
  <c r="IC16" i="1"/>
  <c r="IC8" i="1"/>
  <c r="IC79" i="1"/>
  <c r="IC71" i="1"/>
  <c r="IC63" i="1"/>
  <c r="IC55" i="1"/>
  <c r="IC47" i="1"/>
  <c r="IC39" i="1"/>
  <c r="IC31" i="1"/>
  <c r="IC23" i="1"/>
  <c r="IC15" i="1"/>
  <c r="IC78" i="1"/>
  <c r="IC70" i="1"/>
  <c r="IC54" i="1"/>
  <c r="IC46" i="1"/>
  <c r="IC38" i="1"/>
  <c r="IC30" i="1"/>
  <c r="IC22" i="1"/>
  <c r="IC14" i="1"/>
  <c r="IC77" i="1"/>
  <c r="IC69" i="1"/>
  <c r="IC61" i="1"/>
  <c r="IC53" i="1"/>
  <c r="IC45" i="1"/>
  <c r="IC37" i="1"/>
  <c r="IC29" i="1"/>
  <c r="IC21" i="1"/>
  <c r="IC13" i="1"/>
  <c r="IC75" i="1"/>
  <c r="IC52" i="1"/>
  <c r="IC34" i="1"/>
  <c r="IC11" i="1"/>
  <c r="IC74" i="1"/>
  <c r="IC51" i="1"/>
  <c r="IC28" i="1"/>
  <c r="IC10" i="1"/>
  <c r="IC68" i="1"/>
  <c r="IC50" i="1"/>
  <c r="IC27" i="1"/>
  <c r="IC67" i="1"/>
  <c r="IC44" i="1"/>
  <c r="IC26" i="1"/>
  <c r="IC43" i="1"/>
  <c r="IC20" i="1"/>
  <c r="IC42" i="1"/>
  <c r="IC19" i="1"/>
  <c r="IC82" i="1"/>
  <c r="IC76" i="1"/>
  <c r="IC59" i="1"/>
  <c r="IC58" i="1"/>
  <c r="IC36" i="1"/>
  <c r="IC35" i="1"/>
  <c r="IC18" i="1"/>
  <c r="IB84" i="1"/>
  <c r="IC12" i="1"/>
  <c r="IC60" i="1"/>
  <c r="IC32" i="1"/>
  <c r="IC62" i="1"/>
  <c r="IC65" i="1"/>
  <c r="F60" i="1"/>
  <c r="F82" i="1"/>
  <c r="F32" i="1"/>
  <c r="F79" i="1"/>
  <c r="F81" i="1"/>
  <c r="F62" i="1"/>
  <c r="F64" i="1"/>
  <c r="C82" i="1"/>
  <c r="F65" i="1"/>
  <c r="GK78" i="1"/>
  <c r="GK70" i="1"/>
  <c r="GK62" i="1"/>
  <c r="GK54" i="1"/>
  <c r="GK46" i="1"/>
  <c r="GK38" i="1"/>
  <c r="GK30" i="1"/>
  <c r="GK22" i="1"/>
  <c r="GK14" i="1"/>
  <c r="GK77" i="1"/>
  <c r="GK69" i="1"/>
  <c r="GK61" i="1"/>
  <c r="GK53" i="1"/>
  <c r="GK45" i="1"/>
  <c r="GK37" i="1"/>
  <c r="GK29" i="1"/>
  <c r="GK21" i="1"/>
  <c r="GK13" i="1"/>
  <c r="GK76" i="1"/>
  <c r="GK68" i="1"/>
  <c r="GK60" i="1"/>
  <c r="GK52" i="1"/>
  <c r="GK44" i="1"/>
  <c r="GK36" i="1"/>
  <c r="GK28" i="1"/>
  <c r="GK20" i="1"/>
  <c r="GK12" i="1"/>
  <c r="GK75" i="1"/>
  <c r="GK67" i="1"/>
  <c r="GK59" i="1"/>
  <c r="GK51" i="1"/>
  <c r="GK43" i="1"/>
  <c r="GK35" i="1"/>
  <c r="GK27" i="1"/>
  <c r="GK19" i="1"/>
  <c r="GK11" i="1"/>
  <c r="GK82" i="1"/>
  <c r="GK74" i="1"/>
  <c r="GK58" i="1"/>
  <c r="GK50" i="1"/>
  <c r="GK42" i="1"/>
  <c r="GK34" i="1"/>
  <c r="GK26" i="1"/>
  <c r="GK18" i="1"/>
  <c r="GK10" i="1"/>
  <c r="GK81" i="1"/>
  <c r="GK73" i="1"/>
  <c r="GK57" i="1"/>
  <c r="GK49" i="1"/>
  <c r="GK41" i="1"/>
  <c r="GK33" i="1"/>
  <c r="GK25" i="1"/>
  <c r="GK17" i="1"/>
  <c r="GK9" i="1"/>
  <c r="GK55" i="1"/>
  <c r="GK23" i="1"/>
  <c r="GK80" i="1"/>
  <c r="GK48" i="1"/>
  <c r="GK16" i="1"/>
  <c r="GK79" i="1"/>
  <c r="GK47" i="1"/>
  <c r="GK15" i="1"/>
  <c r="GK72" i="1"/>
  <c r="GK40" i="1"/>
  <c r="GK8" i="1"/>
  <c r="GK71" i="1"/>
  <c r="GK39" i="1"/>
  <c r="GK64" i="1"/>
  <c r="GK32" i="1"/>
  <c r="GK63" i="1"/>
  <c r="GK31" i="1"/>
  <c r="GK24" i="1"/>
  <c r="GK56" i="1"/>
  <c r="GK65" i="1"/>
  <c r="GO82" i="1"/>
  <c r="DC82" i="1"/>
  <c r="HW66" i="1"/>
  <c r="GB82" i="1"/>
  <c r="DA64" i="1"/>
  <c r="DA67" i="1"/>
  <c r="DA54" i="1"/>
  <c r="DA46" i="1"/>
  <c r="DA34" i="1"/>
  <c r="DA24" i="1"/>
  <c r="DA9" i="1"/>
  <c r="DA62" i="1"/>
  <c r="DA63" i="1"/>
  <c r="DA53" i="1"/>
  <c r="DA45" i="1"/>
  <c r="DA33" i="1"/>
  <c r="DA23" i="1"/>
  <c r="DA8" i="1"/>
  <c r="DI82" i="1"/>
  <c r="DA60" i="1"/>
  <c r="DA61" i="1"/>
  <c r="DA52" i="1"/>
  <c r="DA44" i="1"/>
  <c r="DA30" i="1"/>
  <c r="DA22" i="1"/>
  <c r="DA82" i="1"/>
  <c r="DA80" i="1"/>
  <c r="DA59" i="1"/>
  <c r="DA51" i="1"/>
  <c r="DA43" i="1"/>
  <c r="DA29" i="1"/>
  <c r="DA21" i="1"/>
  <c r="DA81" i="1"/>
  <c r="DA75" i="1"/>
  <c r="DA58" i="1"/>
  <c r="DA50" i="1"/>
  <c r="DA38" i="1"/>
  <c r="DA28" i="1"/>
  <c r="DA16" i="1"/>
  <c r="DA79" i="1"/>
  <c r="DA72" i="1"/>
  <c r="DA57" i="1"/>
  <c r="DA49" i="1"/>
  <c r="DA37" i="1"/>
  <c r="DA27" i="1"/>
  <c r="DA15" i="1"/>
  <c r="DA69" i="1"/>
  <c r="DA56" i="1"/>
  <c r="DA48" i="1"/>
  <c r="DA36" i="1"/>
  <c r="DA26" i="1"/>
  <c r="DA14" i="1"/>
  <c r="DA68" i="1"/>
  <c r="DA32" i="1"/>
  <c r="DA55" i="1"/>
  <c r="DA47" i="1"/>
  <c r="DA11" i="1"/>
  <c r="DA35" i="1"/>
  <c r="DA25" i="1"/>
  <c r="DE82" i="1"/>
  <c r="DA65" i="1"/>
  <c r="DS85" i="1"/>
  <c r="FO76" i="1"/>
  <c r="FO68" i="1"/>
  <c r="FO60" i="1"/>
  <c r="FO52" i="1"/>
  <c r="FO44" i="1"/>
  <c r="FO36" i="1"/>
  <c r="FO28" i="1"/>
  <c r="FO20" i="1"/>
  <c r="FO12" i="1"/>
  <c r="FO75" i="1"/>
  <c r="FO67" i="1"/>
  <c r="FO59" i="1"/>
  <c r="FO51" i="1"/>
  <c r="FO43" i="1"/>
  <c r="FO35" i="1"/>
  <c r="FO27" i="1"/>
  <c r="FO19" i="1"/>
  <c r="FO11" i="1"/>
  <c r="FO82" i="1"/>
  <c r="FO74" i="1"/>
  <c r="FO58" i="1"/>
  <c r="FO50" i="1"/>
  <c r="FO42" i="1"/>
  <c r="FO34" i="1"/>
  <c r="FO26" i="1"/>
  <c r="FO18" i="1"/>
  <c r="FO10" i="1"/>
  <c r="FO81" i="1"/>
  <c r="FO73" i="1"/>
  <c r="FO57" i="1"/>
  <c r="FO49" i="1"/>
  <c r="FO41" i="1"/>
  <c r="FO33" i="1"/>
  <c r="FO25" i="1"/>
  <c r="FO17" i="1"/>
  <c r="FO9" i="1"/>
  <c r="FO80" i="1"/>
  <c r="FO72" i="1"/>
  <c r="FO64" i="1"/>
  <c r="FO56" i="1"/>
  <c r="FO48" i="1"/>
  <c r="FO40" i="1"/>
  <c r="FO32" i="1"/>
  <c r="FO24" i="1"/>
  <c r="FO16" i="1"/>
  <c r="FO8" i="1"/>
  <c r="FO79" i="1"/>
  <c r="FO71" i="1"/>
  <c r="FO63" i="1"/>
  <c r="FO55" i="1"/>
  <c r="FO47" i="1"/>
  <c r="FO39" i="1"/>
  <c r="FO31" i="1"/>
  <c r="FO23" i="1"/>
  <c r="FO15" i="1"/>
  <c r="FO77" i="1"/>
  <c r="FO45" i="1"/>
  <c r="FO13" i="1"/>
  <c r="FO70" i="1"/>
  <c r="FO38" i="1"/>
  <c r="FO69" i="1"/>
  <c r="FO37" i="1"/>
  <c r="FO62" i="1"/>
  <c r="FO30" i="1"/>
  <c r="FO61" i="1"/>
  <c r="FO29" i="1"/>
  <c r="FO54" i="1"/>
  <c r="FO22" i="1"/>
  <c r="FO53" i="1"/>
  <c r="FO21" i="1"/>
  <c r="FO78" i="1"/>
  <c r="FO46" i="1"/>
  <c r="FO14" i="1"/>
  <c r="FS82" i="1"/>
  <c r="FO65" i="1"/>
  <c r="DA66" i="1"/>
  <c r="DO85" i="1"/>
  <c r="IJ84" i="1"/>
  <c r="IS82" i="1"/>
  <c r="FO66" i="1"/>
  <c r="IC66" i="1"/>
  <c r="CP65" i="1" l="1"/>
  <c r="AC66" i="1"/>
  <c r="G82" i="1"/>
  <c r="BO66" i="1"/>
  <c r="BO82" i="1" s="1"/>
  <c r="BP66" i="1"/>
  <c r="DG64" i="1"/>
  <c r="DF65" i="1"/>
  <c r="DG65" i="1" s="1"/>
  <c r="DF66" i="1"/>
  <c r="DG32" i="1"/>
  <c r="CT82" i="1"/>
  <c r="DQ66" i="1"/>
  <c r="GE65" i="1"/>
  <c r="V66" i="1"/>
  <c r="V82" i="1" s="1"/>
  <c r="AH82" i="1"/>
  <c r="AK82" i="1"/>
  <c r="HT82" i="1"/>
  <c r="HT84" i="1" s="1"/>
  <c r="EC62" i="1"/>
  <c r="BB66" i="1"/>
  <c r="AD82" i="1"/>
  <c r="CI66" i="1"/>
  <c r="CJ65" i="1"/>
  <c r="DT32" i="1"/>
  <c r="DP32" i="1"/>
  <c r="DK66" i="1"/>
  <c r="BE66" i="1"/>
  <c r="BF65" i="1"/>
  <c r="EP65" i="1"/>
  <c r="BZ64" i="1"/>
  <c r="CH62" i="1"/>
  <c r="DV65" i="1"/>
  <c r="EM62" i="1"/>
  <c r="K65" i="1"/>
  <c r="L65" i="1" s="1"/>
  <c r="DG9" i="1"/>
  <c r="EB60" i="1"/>
  <c r="EC60" i="1" s="1"/>
  <c r="DX65" i="1"/>
  <c r="EI65" i="1"/>
  <c r="GW65" i="1"/>
  <c r="HL79" i="1"/>
  <c r="HM69" i="1"/>
  <c r="CD65" i="1"/>
  <c r="CC66" i="1"/>
  <c r="IH65" i="1"/>
  <c r="GY65" i="1"/>
  <c r="FT32" i="1"/>
  <c r="GP32" i="1"/>
  <c r="FC66" i="1"/>
  <c r="GS79" i="1"/>
  <c r="HR82" i="1"/>
  <c r="IA81" i="1"/>
  <c r="ID65" i="1"/>
  <c r="BK66" i="1"/>
  <c r="BR66" i="1" s="1"/>
  <c r="IE22" i="1"/>
  <c r="GO60" i="1"/>
  <c r="EY61" i="1"/>
  <c r="HL64" i="1"/>
  <c r="HM63" i="1"/>
  <c r="FA64" i="1"/>
  <c r="FL79" i="1"/>
  <c r="FC82" i="1"/>
  <c r="FF82" i="1" s="1"/>
  <c r="GS60" i="1"/>
  <c r="GR65" i="1"/>
  <c r="GS65" i="1" s="1"/>
  <c r="HF65" i="1"/>
  <c r="HF66" i="1" s="1"/>
  <c r="HO62" i="1"/>
  <c r="IA65" i="1"/>
  <c r="BK82" i="1"/>
  <c r="BL65" i="1" s="1"/>
  <c r="HK66" i="1" l="1"/>
  <c r="HI66" i="1"/>
  <c r="HO66" i="1"/>
  <c r="HF82" i="1"/>
  <c r="ID66" i="1"/>
  <c r="IE65" i="1"/>
  <c r="FD66" i="1"/>
  <c r="FF66" i="1"/>
  <c r="FL66" i="1"/>
  <c r="FH66" i="1"/>
  <c r="FJ66" i="1"/>
  <c r="FU32" i="1"/>
  <c r="FT66" i="1"/>
  <c r="EJ65" i="1"/>
  <c r="EI66" i="1"/>
  <c r="DK82" i="1"/>
  <c r="DL66" i="1"/>
  <c r="DT66" i="1"/>
  <c r="DP66" i="1"/>
  <c r="DN66" i="1"/>
  <c r="CJ66" i="1"/>
  <c r="CI82" i="1"/>
  <c r="CJ82" i="1" s="1"/>
  <c r="GQ32" i="1"/>
  <c r="GP66" i="1"/>
  <c r="GZ65" i="1"/>
  <c r="GY66" i="1"/>
  <c r="DX66" i="1"/>
  <c r="DY65" i="1"/>
  <c r="EE65" i="1"/>
  <c r="EN62" i="1"/>
  <c r="EM65" i="1"/>
  <c r="EB65" i="1"/>
  <c r="FD81" i="1"/>
  <c r="FD77" i="1"/>
  <c r="FD73" i="1"/>
  <c r="FD69" i="1"/>
  <c r="FD65" i="1"/>
  <c r="FD61" i="1"/>
  <c r="FD57" i="1"/>
  <c r="FD53" i="1"/>
  <c r="FD80" i="1"/>
  <c r="FD76" i="1"/>
  <c r="FD72" i="1"/>
  <c r="FD68" i="1"/>
  <c r="FD64" i="1"/>
  <c r="FD60" i="1"/>
  <c r="FD56" i="1"/>
  <c r="FD52" i="1"/>
  <c r="FD79" i="1"/>
  <c r="FD75" i="1"/>
  <c r="FD71" i="1"/>
  <c r="FD67" i="1"/>
  <c r="FD63" i="1"/>
  <c r="FD59" i="1"/>
  <c r="FD55" i="1"/>
  <c r="FD51" i="1"/>
  <c r="FD47" i="1"/>
  <c r="FD74" i="1"/>
  <c r="FD58" i="1"/>
  <c r="FD48" i="1"/>
  <c r="FD43" i="1"/>
  <c r="FD39" i="1"/>
  <c r="FD35" i="1"/>
  <c r="FD31" i="1"/>
  <c r="FD27" i="1"/>
  <c r="FD23" i="1"/>
  <c r="FD19" i="1"/>
  <c r="FD15" i="1"/>
  <c r="FD11" i="1"/>
  <c r="FD70" i="1"/>
  <c r="FD54" i="1"/>
  <c r="FD46" i="1"/>
  <c r="FD42" i="1"/>
  <c r="FD38" i="1"/>
  <c r="FD34" i="1"/>
  <c r="FD30" i="1"/>
  <c r="FD26" i="1"/>
  <c r="FD22" i="1"/>
  <c r="FD18" i="1"/>
  <c r="FD14" i="1"/>
  <c r="FD10" i="1"/>
  <c r="FD82" i="1"/>
  <c r="FD50" i="1"/>
  <c r="FD45" i="1"/>
  <c r="FD41" i="1"/>
  <c r="FD37" i="1"/>
  <c r="FD33" i="1"/>
  <c r="FD29" i="1"/>
  <c r="FD25" i="1"/>
  <c r="FD21" i="1"/>
  <c r="FD17" i="1"/>
  <c r="FD13" i="1"/>
  <c r="FD9" i="1"/>
  <c r="FD78" i="1"/>
  <c r="FD62" i="1"/>
  <c r="FD49" i="1"/>
  <c r="FD44" i="1"/>
  <c r="FD40" i="1"/>
  <c r="FD36" i="1"/>
  <c r="FD32" i="1"/>
  <c r="FD28" i="1"/>
  <c r="FD24" i="1"/>
  <c r="FD20" i="1"/>
  <c r="FD16" i="1"/>
  <c r="FD12" i="1"/>
  <c r="FD8" i="1"/>
  <c r="FJ82" i="1"/>
  <c r="HM64" i="1"/>
  <c r="HL65" i="1"/>
  <c r="HR84" i="1"/>
  <c r="IA82" i="1"/>
  <c r="HS82" i="1"/>
  <c r="IH66" i="1"/>
  <c r="IK65" i="1"/>
  <c r="HM79" i="1"/>
  <c r="EA65" i="1"/>
  <c r="DV66" i="1"/>
  <c r="K66" i="1"/>
  <c r="GF65" i="1"/>
  <c r="GE66" i="1"/>
  <c r="DF82" i="1"/>
  <c r="DG82" i="1" s="1"/>
  <c r="DG66" i="1"/>
  <c r="BJ82" i="1"/>
  <c r="FH82" i="1"/>
  <c r="HI65" i="1"/>
  <c r="HG65" i="1"/>
  <c r="HK65" i="1"/>
  <c r="HO65" i="1"/>
  <c r="BL66" i="1"/>
  <c r="BJ66" i="1"/>
  <c r="GR66" i="1"/>
  <c r="CD66" i="1"/>
  <c r="CC82" i="1"/>
  <c r="CD82" i="1" s="1"/>
  <c r="GX65" i="1"/>
  <c r="GW66" i="1"/>
  <c r="BE82" i="1"/>
  <c r="BF66" i="1"/>
  <c r="DR66" i="1"/>
  <c r="DQ82" i="1"/>
  <c r="DR82" i="1" s="1"/>
  <c r="BN66" i="1"/>
  <c r="IM65" i="1"/>
  <c r="FL82" i="1"/>
  <c r="GW82" i="1" l="1"/>
  <c r="GX82" i="1" s="1"/>
  <c r="GX66" i="1"/>
  <c r="GR82" i="1"/>
  <c r="GS82" i="1" s="1"/>
  <c r="GS66" i="1"/>
  <c r="EC65" i="1"/>
  <c r="EB66" i="1"/>
  <c r="GQ66" i="1"/>
  <c r="GP82" i="1"/>
  <c r="GQ82" i="1" s="1"/>
  <c r="GE82" i="1"/>
  <c r="GF82" i="1" s="1"/>
  <c r="GF66" i="1"/>
  <c r="EA66" i="1"/>
  <c r="DV82" i="1"/>
  <c r="EM66" i="1"/>
  <c r="EN65" i="1"/>
  <c r="DX82" i="1"/>
  <c r="EE66" i="1"/>
  <c r="DY66" i="1"/>
  <c r="FT82" i="1"/>
  <c r="FU82" i="1" s="1"/>
  <c r="FU66" i="1"/>
  <c r="ID82" i="1"/>
  <c r="IE66" i="1"/>
  <c r="IM66" i="1"/>
  <c r="GZ66" i="1"/>
  <c r="GY82" i="1"/>
  <c r="GZ82" i="1" s="1"/>
  <c r="DL54" i="1"/>
  <c r="DL17" i="1"/>
  <c r="DL53" i="1"/>
  <c r="DL16" i="1"/>
  <c r="DL52" i="1"/>
  <c r="DL15" i="1"/>
  <c r="DL51" i="1"/>
  <c r="DL14" i="1"/>
  <c r="DL50" i="1"/>
  <c r="DL13" i="1"/>
  <c r="DL38" i="1"/>
  <c r="DL79" i="1"/>
  <c r="DL27" i="1"/>
  <c r="DL55" i="1"/>
  <c r="DK85" i="1"/>
  <c r="DL46" i="1"/>
  <c r="DL9" i="1"/>
  <c r="DL45" i="1"/>
  <c r="DL8" i="1"/>
  <c r="DL44" i="1"/>
  <c r="DL82" i="1"/>
  <c r="DL43" i="1"/>
  <c r="DL81" i="1"/>
  <c r="DL39" i="1"/>
  <c r="DL80" i="1"/>
  <c r="DL28" i="1"/>
  <c r="DL56" i="1"/>
  <c r="DL19" i="1"/>
  <c r="DL47" i="1"/>
  <c r="DL10" i="1"/>
  <c r="DL73" i="1"/>
  <c r="DL35" i="1"/>
  <c r="DL72" i="1"/>
  <c r="DL34" i="1"/>
  <c r="DL69" i="1"/>
  <c r="DL33" i="1"/>
  <c r="DL68" i="1"/>
  <c r="DL30" i="1"/>
  <c r="DL67" i="1"/>
  <c r="DL29" i="1"/>
  <c r="DL57" i="1"/>
  <c r="DL20" i="1"/>
  <c r="DL48" i="1"/>
  <c r="DL11" i="1"/>
  <c r="DL36" i="1"/>
  <c r="DL18" i="1"/>
  <c r="DL63" i="1"/>
  <c r="DL25" i="1"/>
  <c r="DL62" i="1"/>
  <c r="DL24" i="1"/>
  <c r="DL61" i="1"/>
  <c r="DL23" i="1"/>
  <c r="DL60" i="1"/>
  <c r="DL22" i="1"/>
  <c r="DL59" i="1"/>
  <c r="DL21" i="1"/>
  <c r="DL49" i="1"/>
  <c r="DL12" i="1"/>
  <c r="DL37" i="1"/>
  <c r="DL64" i="1"/>
  <c r="DL26" i="1"/>
  <c r="DL75" i="1"/>
  <c r="DL32" i="1"/>
  <c r="DL65" i="1"/>
  <c r="DP82" i="1"/>
  <c r="DN82" i="1"/>
  <c r="DT82" i="1"/>
  <c r="K82" i="1"/>
  <c r="L82" i="1" s="1"/>
  <c r="L66" i="1"/>
  <c r="IH82" i="1"/>
  <c r="IK66" i="1"/>
  <c r="HM65" i="1"/>
  <c r="HL66" i="1"/>
  <c r="EI82" i="1"/>
  <c r="EJ82" i="1" s="1"/>
  <c r="EJ66" i="1"/>
  <c r="HG72" i="1"/>
  <c r="HG40" i="1"/>
  <c r="HG8" i="1"/>
  <c r="HG55" i="1"/>
  <c r="HG23" i="1"/>
  <c r="HG62" i="1"/>
  <c r="HG30" i="1"/>
  <c r="HG69" i="1"/>
  <c r="HG37" i="1"/>
  <c r="HG76" i="1"/>
  <c r="HG44" i="1"/>
  <c r="HG12" i="1"/>
  <c r="HG51" i="1"/>
  <c r="HG19" i="1"/>
  <c r="HG57" i="1"/>
  <c r="HG18" i="1"/>
  <c r="HG74" i="1"/>
  <c r="HG41" i="1"/>
  <c r="HG64" i="1"/>
  <c r="HG32" i="1"/>
  <c r="HG79" i="1"/>
  <c r="HG47" i="1"/>
  <c r="HG15" i="1"/>
  <c r="HG54" i="1"/>
  <c r="HG22" i="1"/>
  <c r="HG61" i="1"/>
  <c r="HG29" i="1"/>
  <c r="HG68" i="1"/>
  <c r="HG36" i="1"/>
  <c r="HG75" i="1"/>
  <c r="HG43" i="1"/>
  <c r="HG11" i="1"/>
  <c r="HG25" i="1"/>
  <c r="HG81" i="1"/>
  <c r="HG42" i="1"/>
  <c r="HG9" i="1"/>
  <c r="HG56" i="1"/>
  <c r="HG24" i="1"/>
  <c r="HG71" i="1"/>
  <c r="HG39" i="1"/>
  <c r="HG78" i="1"/>
  <c r="HG46" i="1"/>
  <c r="HG14" i="1"/>
  <c r="HG53" i="1"/>
  <c r="HG21" i="1"/>
  <c r="HG60" i="1"/>
  <c r="HG28" i="1"/>
  <c r="HG67" i="1"/>
  <c r="HG35" i="1"/>
  <c r="HG58" i="1"/>
  <c r="HG82" i="1"/>
  <c r="HG49" i="1"/>
  <c r="HG10" i="1"/>
  <c r="HG80" i="1"/>
  <c r="HG48" i="1"/>
  <c r="HG16" i="1"/>
  <c r="HG63" i="1"/>
  <c r="HG31" i="1"/>
  <c r="HG70" i="1"/>
  <c r="HG38" i="1"/>
  <c r="HG77" i="1"/>
  <c r="HG45" i="1"/>
  <c r="HG13" i="1"/>
  <c r="HG52" i="1"/>
  <c r="HG20" i="1"/>
  <c r="HG59" i="1"/>
  <c r="HG27" i="1"/>
  <c r="HG26" i="1"/>
  <c r="HG50" i="1"/>
  <c r="HG17" i="1"/>
  <c r="HG73" i="1"/>
  <c r="HG34" i="1"/>
  <c r="HG33" i="1"/>
  <c r="HI82" i="1"/>
  <c r="HO82" i="1"/>
  <c r="HK82" i="1"/>
  <c r="HG66" i="1"/>
  <c r="II62" i="1" l="1"/>
  <c r="II30" i="1"/>
  <c r="II69" i="1"/>
  <c r="II37" i="1"/>
  <c r="II76" i="1"/>
  <c r="II44" i="1"/>
  <c r="II12" i="1"/>
  <c r="II51" i="1"/>
  <c r="II19" i="1"/>
  <c r="II58" i="1"/>
  <c r="II26" i="1"/>
  <c r="II41" i="1"/>
  <c r="II40" i="1"/>
  <c r="II39" i="1"/>
  <c r="II33" i="1"/>
  <c r="II9" i="1"/>
  <c r="II8" i="1"/>
  <c r="II47" i="1"/>
  <c r="II54" i="1"/>
  <c r="II22" i="1"/>
  <c r="II61" i="1"/>
  <c r="II29" i="1"/>
  <c r="II68" i="1"/>
  <c r="II36" i="1"/>
  <c r="II75" i="1"/>
  <c r="II43" i="1"/>
  <c r="II11" i="1"/>
  <c r="II50" i="1"/>
  <c r="II18" i="1"/>
  <c r="II23" i="1"/>
  <c r="II17" i="1"/>
  <c r="II16" i="1"/>
  <c r="II15" i="1"/>
  <c r="II72" i="1"/>
  <c r="II71" i="1"/>
  <c r="II25" i="1"/>
  <c r="II32" i="1"/>
  <c r="II78" i="1"/>
  <c r="II46" i="1"/>
  <c r="II14" i="1"/>
  <c r="II53" i="1"/>
  <c r="II21" i="1"/>
  <c r="II60" i="1"/>
  <c r="II28" i="1"/>
  <c r="II67" i="1"/>
  <c r="II35" i="1"/>
  <c r="II82" i="1"/>
  <c r="II42" i="1"/>
  <c r="II10" i="1"/>
  <c r="II81" i="1"/>
  <c r="II80" i="1"/>
  <c r="II79" i="1"/>
  <c r="II73" i="1"/>
  <c r="II49" i="1"/>
  <c r="II24" i="1"/>
  <c r="II70" i="1"/>
  <c r="II38" i="1"/>
  <c r="II77" i="1"/>
  <c r="II45" i="1"/>
  <c r="II13" i="1"/>
  <c r="II52" i="1"/>
  <c r="II20" i="1"/>
  <c r="II59" i="1"/>
  <c r="II27" i="1"/>
  <c r="II74" i="1"/>
  <c r="II34" i="1"/>
  <c r="II64" i="1"/>
  <c r="II63" i="1"/>
  <c r="II57" i="1"/>
  <c r="II56" i="1"/>
  <c r="II55" i="1"/>
  <c r="II31" i="1"/>
  <c r="II48" i="1"/>
  <c r="IH84" i="1"/>
  <c r="IK82" i="1"/>
  <c r="II65" i="1"/>
  <c r="II66" i="1"/>
  <c r="EE82" i="1"/>
  <c r="DY82" i="1"/>
  <c r="DW75" i="1"/>
  <c r="DW43" i="1"/>
  <c r="DW10" i="1"/>
  <c r="DW50" i="1"/>
  <c r="DW17" i="1"/>
  <c r="DW57" i="1"/>
  <c r="DW24" i="1"/>
  <c r="DW72" i="1"/>
  <c r="DW40" i="1"/>
  <c r="DW79" i="1"/>
  <c r="DW47" i="1"/>
  <c r="DW67" i="1"/>
  <c r="DW35" i="1"/>
  <c r="DW82" i="1"/>
  <c r="DW42" i="1"/>
  <c r="DW9" i="1"/>
  <c r="DW49" i="1"/>
  <c r="DW16" i="1"/>
  <c r="DW64" i="1"/>
  <c r="DW31" i="1"/>
  <c r="DW71" i="1"/>
  <c r="DW39" i="1"/>
  <c r="DW78" i="1"/>
  <c r="DW46" i="1"/>
  <c r="DW13" i="1"/>
  <c r="DW59" i="1"/>
  <c r="DW26" i="1"/>
  <c r="DW74" i="1"/>
  <c r="DW34" i="1"/>
  <c r="DW81" i="1"/>
  <c r="DW41" i="1"/>
  <c r="DW8" i="1"/>
  <c r="DW56" i="1"/>
  <c r="DW23" i="1"/>
  <c r="DW63" i="1"/>
  <c r="DW30" i="1"/>
  <c r="DW70" i="1"/>
  <c r="DW38" i="1"/>
  <c r="DW77" i="1"/>
  <c r="DW51" i="1"/>
  <c r="DW18" i="1"/>
  <c r="DW58" i="1"/>
  <c r="DW25" i="1"/>
  <c r="DW73" i="1"/>
  <c r="DW33" i="1"/>
  <c r="DW15" i="1"/>
  <c r="DW62" i="1"/>
  <c r="DW69" i="1"/>
  <c r="DW37" i="1"/>
  <c r="DW27" i="1"/>
  <c r="DW76" i="1"/>
  <c r="DW52" i="1"/>
  <c r="DW55" i="1"/>
  <c r="DW54" i="1"/>
  <c r="DW61" i="1"/>
  <c r="DW28" i="1"/>
  <c r="DW32" i="1"/>
  <c r="DW11" i="1"/>
  <c r="DW44" i="1"/>
  <c r="DW80" i="1"/>
  <c r="DW22" i="1"/>
  <c r="DW29" i="1"/>
  <c r="DW53" i="1"/>
  <c r="DW20" i="1"/>
  <c r="DW19" i="1"/>
  <c r="DW68" i="1"/>
  <c r="DW36" i="1"/>
  <c r="DW48" i="1"/>
  <c r="DW14" i="1"/>
  <c r="DW21" i="1"/>
  <c r="DW45" i="1"/>
  <c r="DW12" i="1"/>
  <c r="DW60" i="1"/>
  <c r="EA82" i="1"/>
  <c r="DW65" i="1"/>
  <c r="HM66" i="1"/>
  <c r="HL82" i="1"/>
  <c r="HM82" i="1" s="1"/>
  <c r="EN66" i="1"/>
  <c r="EM82" i="1"/>
  <c r="EN82" i="1" s="1"/>
  <c r="EC66" i="1"/>
  <c r="EB82" i="1"/>
  <c r="EC82" i="1" s="1"/>
  <c r="ID84" i="1"/>
  <c r="IM82" i="1"/>
  <c r="IE82" i="1"/>
  <c r="DW66" i="1"/>
</calcChain>
</file>

<file path=xl/sharedStrings.xml><?xml version="1.0" encoding="utf-8"?>
<sst xmlns="http://schemas.openxmlformats.org/spreadsheetml/2006/main" count="891" uniqueCount="283">
  <si>
    <t>ENTIDADES</t>
  </si>
  <si>
    <t>CONCEJO</t>
  </si>
  <si>
    <t>ALCALDIA MAYOR</t>
  </si>
  <si>
    <t>SECRETARIA DE HACIENDA</t>
  </si>
  <si>
    <t>DESPACHO</t>
  </si>
  <si>
    <t>ADMINISTRACION CENTRAL</t>
  </si>
  <si>
    <t>FONDO DE VENTAS POPULARES</t>
  </si>
  <si>
    <t>FONDATT</t>
  </si>
  <si>
    <t>FONDO FINANCIERO DISTRITAL DE SALUD</t>
  </si>
  <si>
    <t>INSTITUTO DE DESARROLLO URBANO</t>
  </si>
  <si>
    <t>FONDO DE AHORRO Y VIVIENDA -FAVIDI-</t>
  </si>
  <si>
    <t>CAJA DE LA VIVIENDA POPULAR</t>
  </si>
  <si>
    <t>IDIPRON</t>
  </si>
  <si>
    <t>FUNDACION GILBERTO ALZATE AVENDAÑO</t>
  </si>
  <si>
    <t>FOPAE</t>
  </si>
  <si>
    <t>ENTES DE CONTROL</t>
  </si>
  <si>
    <t>TOTAL PRESUPUESTO ANUAL</t>
  </si>
  <si>
    <t xml:space="preserve">TRANSMILENIO </t>
  </si>
  <si>
    <t>CANAL CAPITAL</t>
  </si>
  <si>
    <t xml:space="preserve">METROVIVIENDA  </t>
  </si>
  <si>
    <t>EMPRESAS INDUSTRIALES Y COMERCIALES</t>
  </si>
  <si>
    <t xml:space="preserve">CONSOLIDADO DE HOSPITALES </t>
  </si>
  <si>
    <t>TOTAL EMPRESAS SOCIALES</t>
  </si>
  <si>
    <t>TOTALES</t>
  </si>
  <si>
    <t>PRESUPUESTO</t>
  </si>
  <si>
    <t>EJECUCION</t>
  </si>
  <si>
    <t>INICIAL</t>
  </si>
  <si>
    <t>VIGENTE</t>
  </si>
  <si>
    <t>% PART.</t>
  </si>
  <si>
    <t>SUSPENSIÓN</t>
  </si>
  <si>
    <t>DISPONIBLE</t>
  </si>
  <si>
    <t>GIROS</t>
  </si>
  <si>
    <t>% EJEC.</t>
  </si>
  <si>
    <t>RESERVAS</t>
  </si>
  <si>
    <t>TOTAL</t>
  </si>
  <si>
    <t>RECAUDO</t>
  </si>
  <si>
    <t xml:space="preserve">% de </t>
  </si>
  <si>
    <t>FONDO ROTATORIO DEL CONCEJO</t>
  </si>
  <si>
    <t>TOTALES DICIEMBRE 31 DE 1994</t>
  </si>
  <si>
    <t>TOTALES DICIEMBRE 31 DE 1993</t>
  </si>
  <si>
    <t>TOTALES DICIEMBRE 31 DE 1992</t>
  </si>
  <si>
    <t>TOTALES DICIEMBRE 31 DE 1991</t>
  </si>
  <si>
    <t>TOTALES DICIEMBRE 31 DE 1990</t>
  </si>
  <si>
    <t>FONDO DE SALUD MENTAL</t>
  </si>
  <si>
    <t>FONDO DE ASISTENCIA COMUNAL</t>
  </si>
  <si>
    <t>FONDO ROTATORIO DE BOMBEROS</t>
  </si>
  <si>
    <t>EMPRESA DISTRITAL DE SERVICIOS PÚBLICOS</t>
  </si>
  <si>
    <t>EMPRESA DISTRITAL DE TRANSPORTES URBANOS</t>
  </si>
  <si>
    <t>TESORERIA</t>
  </si>
  <si>
    <t>BANCO DE TIERRAS</t>
  </si>
  <si>
    <t>FONDO DE LABORATORIO DE SUELOS</t>
  </si>
  <si>
    <t>FONSED</t>
  </si>
  <si>
    <t>TOTALES DICIEMBRE 31 DE 1989</t>
  </si>
  <si>
    <t>TOTALES DICIEMBRE 31 DE 1988</t>
  </si>
  <si>
    <t>TOTALES DICIEMBRE 31 DE 1987</t>
  </si>
  <si>
    <t>TOTALES DICIEMBRE 31 DE 1986</t>
  </si>
  <si>
    <t>TOTALES DICIEMBRE 31 DE 1985</t>
  </si>
  <si>
    <t>MBRE 31 DE 1984</t>
  </si>
  <si>
    <t>EMBRE 31 DE 1983</t>
  </si>
  <si>
    <t>DICIEMBRE 31 DE 1980</t>
  </si>
  <si>
    <t>EMBRE 31 DE 1982</t>
  </si>
  <si>
    <t xml:space="preserve"> MBRE 31 DE 1981</t>
  </si>
  <si>
    <t>EMPRESA DE RENOVACIÓN URBANA</t>
  </si>
  <si>
    <t>INGRESOS</t>
  </si>
  <si>
    <t>EJECUCION DE GASTOS</t>
  </si>
  <si>
    <t>DICIEMBRE 31 DE 2004</t>
  </si>
  <si>
    <t>DICIEMBRE 31 DE 2003</t>
  </si>
  <si>
    <t>DICIEMBRE 31 DE 2002</t>
  </si>
  <si>
    <t>DICIEMBRE 31 DE 2001</t>
  </si>
  <si>
    <t xml:space="preserve">PRESUPUESTO </t>
  </si>
  <si>
    <t>EJECUCIÓN DE GASTOS</t>
  </si>
  <si>
    <t>DICIEMBRE 31 DE 2000</t>
  </si>
  <si>
    <t xml:space="preserve"> DICIEMBRE 31 DE 1999</t>
  </si>
  <si>
    <t>DICIEMBRE 31 DE 1998</t>
  </si>
  <si>
    <t>DICIEMBRE 31 DE 1997</t>
  </si>
  <si>
    <t>DICIEMBRE 31 DE 1996</t>
  </si>
  <si>
    <t xml:space="preserve"> DICIEMBRE 31 DE 1995</t>
  </si>
  <si>
    <t>%Part</t>
  </si>
  <si>
    <t>%Ejec</t>
  </si>
  <si>
    <t>DIRECCIÓN DE ECONOMÍA Y FINANZAS</t>
  </si>
  <si>
    <t xml:space="preserve">SUBDIRECCIÓN ANÁLISIS ECONÓMICO </t>
  </si>
  <si>
    <t xml:space="preserve">Y ESTADÍSTICAS FISCALES                     </t>
  </si>
  <si>
    <t>PERSONERÍA</t>
  </si>
  <si>
    <t>SECRETARÍA GENERAL</t>
  </si>
  <si>
    <t>UNIDAD ESPECIAL DE SERVICIOS PÚBLICOS</t>
  </si>
  <si>
    <t>VEEDURÍA</t>
  </si>
  <si>
    <t>SECRETARÍA DE GOBIERNO</t>
  </si>
  <si>
    <t>DIRECCIÓN DISTRITAL DE PRESUPUESTO</t>
  </si>
  <si>
    <t>DIRECCIÓN DE CREDITO PÚBLICO</t>
  </si>
  <si>
    <t>CUENTA FONDO ROTATORIO DEL CONCEJO</t>
  </si>
  <si>
    <t>SECRETARÍA DE EDUCACIÓN</t>
  </si>
  <si>
    <t>SECRETARÇIA DISTRITAL DE SALUD</t>
  </si>
  <si>
    <t>SECRETARÍA DE OBRAS PÚBLICAS</t>
  </si>
  <si>
    <t>SECRETARÍA DE TRÁNSITO Y TRANSPORTE</t>
  </si>
  <si>
    <t>DEPARTAMENTO ADTIVO. DE PLANEACIÓN</t>
  </si>
  <si>
    <t>DEPARTAMENTO ADTIVO. DE CATASTRO</t>
  </si>
  <si>
    <t>DEPARTAMENTO ADTIVO. DE ACCION COMUNAL</t>
  </si>
  <si>
    <t>DEPARTAMENTO ADTIVO. DE BIENESTAR SOCIAL</t>
  </si>
  <si>
    <t>DEPARTAMENTO ADTIVO. DEL SERVICIO CIVIL</t>
  </si>
  <si>
    <t>DEPARTAMENTO ADTIVO. DEL MEDIO AMBIENTE</t>
  </si>
  <si>
    <t>DEPARTAMENTO DEFENSORÍA ESPACIO PÚBLICO</t>
  </si>
  <si>
    <t>CAJA DE PREVISIÓN SOCIAL DISTRITAL</t>
  </si>
  <si>
    <t>FONDO ROTATORIO DE BIENESTAR SOCIAL</t>
  </si>
  <si>
    <t>FONDO SECRETARÍA DE OBRAS PÚBLICAS -FOSOP-</t>
  </si>
  <si>
    <t>FONDO DE PUBLICACIONES HELIOGRÁFICAS</t>
  </si>
  <si>
    <t>INSTITUTO DIST. PARA LA RECREAC.Y EL DEPORTE</t>
  </si>
  <si>
    <t>INSTITUTO DISTRITAL DE CULTURA Y TURISMO</t>
  </si>
  <si>
    <t>CORPORACIÓN BARRIO LA CANDELARIA</t>
  </si>
  <si>
    <t>ORQUESTA FILARMÓNICA DE BOGOTÁ</t>
  </si>
  <si>
    <t>FONDO DE VIGILANCIA Y SEGURIDAD</t>
  </si>
  <si>
    <t>JARDÍN BOTÁNICO</t>
  </si>
  <si>
    <t>INST. PARA LA INVEST. Y EL DLLO. PEDAGÓGICO</t>
  </si>
  <si>
    <t>ESTABLECIMIENTOS PÚBLICOS</t>
  </si>
  <si>
    <t>CONTRALORÍA</t>
  </si>
  <si>
    <t>EMPRESA DE ENERGÍA DE BOGOTÁ</t>
  </si>
  <si>
    <t xml:space="preserve">EMPRESA DE ACUEDUCTO Y ALCANTARILLADO    </t>
  </si>
  <si>
    <t>EMPRESA REGIONAL DE ACUEDUCTO Y ALCANT.</t>
  </si>
  <si>
    <t>CENTRO DISTRITAL DE SERVICIOS TÉCNICOS</t>
  </si>
  <si>
    <t>LOTERIA DE BOGOTÁ</t>
  </si>
  <si>
    <t xml:space="preserve">ESTABLECIMIENTOS PÚBLICOS + ENTES </t>
  </si>
  <si>
    <t>ENTE AUTÓNOMO UNIVERSITARIO</t>
  </si>
  <si>
    <t>UNIVERSIDAD DISTRITAL FRANCISCO J. DE CALDAS</t>
  </si>
  <si>
    <t>EMPRESA DE TELECOMUNICACIONES DE BOGOTÁ</t>
  </si>
  <si>
    <t>ADMINISTRACIÓN DISTRITAL</t>
  </si>
  <si>
    <t>Disponibilidad Inicial</t>
  </si>
  <si>
    <t>Ingresos Corrientes</t>
  </si>
  <si>
    <t>Transferencias</t>
  </si>
  <si>
    <t>Total Ingresos</t>
  </si>
  <si>
    <t>Servicio de la Deuda</t>
  </si>
  <si>
    <t>Inversión</t>
  </si>
  <si>
    <t>Disponibilidad Final</t>
  </si>
  <si>
    <t>Total Gastos</t>
  </si>
  <si>
    <t>Recursos de Capital</t>
  </si>
  <si>
    <t>MILLONES DE PESOS CORRIENTES</t>
  </si>
  <si>
    <t>Ingresos Adicionales</t>
  </si>
  <si>
    <t>Contribuciones Parafiscales</t>
  </si>
  <si>
    <t>Gastos de Funcionamiento</t>
  </si>
  <si>
    <t>DICIEMBRE 31 DE 2005</t>
  </si>
  <si>
    <t>DICIEMBRE 31 DE 2006</t>
  </si>
  <si>
    <t>%Eje</t>
  </si>
  <si>
    <t>DICIEMBRE 31 DE 2007</t>
  </si>
  <si>
    <t>Concejo</t>
  </si>
  <si>
    <t>Personería</t>
  </si>
  <si>
    <t>Veeduría</t>
  </si>
  <si>
    <t>Instituto para la economía social</t>
  </si>
  <si>
    <t>FONDATT en liquidación</t>
  </si>
  <si>
    <t>Fondo financiero distrital de salud</t>
  </si>
  <si>
    <t>Fondo para la prevención y atención de emergencias</t>
  </si>
  <si>
    <t>Instituto de desarrollo urbano</t>
  </si>
  <si>
    <t>Fondo de prestaciones económicas, cesantías y pensiones</t>
  </si>
  <si>
    <t>Caja de la vivienda popular</t>
  </si>
  <si>
    <t>Instituto distrital de patrimonio cultural</t>
  </si>
  <si>
    <t>Fundación Gilberto Alzate Avendaño</t>
  </si>
  <si>
    <t>Orquesta filarmónica de Bogotá</t>
  </si>
  <si>
    <t>Fondo de vigilancia y seguridad</t>
  </si>
  <si>
    <t>Jardín botánico -José Celestino Mutis-</t>
  </si>
  <si>
    <t>Instituto para la investigación y el desarrollo pedagógico</t>
  </si>
  <si>
    <t>Lotería de Bogotá</t>
  </si>
  <si>
    <t>Transmilenio S.A.</t>
  </si>
  <si>
    <t>Metrovivienda</t>
  </si>
  <si>
    <t>Hospital La Victoria</t>
  </si>
  <si>
    <t>Hospital El Tunal</t>
  </si>
  <si>
    <t>Hospital Simón Bolivar</t>
  </si>
  <si>
    <t>Hospital Occidente de Kennedy</t>
  </si>
  <si>
    <t>Hospital Santa Clara</t>
  </si>
  <si>
    <t>Hospital Engativá</t>
  </si>
  <si>
    <t>Hospital Fontibón</t>
  </si>
  <si>
    <t>Hospital Maissen</t>
  </si>
  <si>
    <t>Hospital Tunjuelito</t>
  </si>
  <si>
    <t>Hospital centro oriente</t>
  </si>
  <si>
    <t>Hospital San Blas</t>
  </si>
  <si>
    <t>Hospital Chapinero</t>
  </si>
  <si>
    <t>Hospital Suba</t>
  </si>
  <si>
    <t>Hospital Usaquén</t>
  </si>
  <si>
    <t>Hospital Usme</t>
  </si>
  <si>
    <t>Hospital del sur</t>
  </si>
  <si>
    <t>Hospital Nazareth</t>
  </si>
  <si>
    <t>Hospital Pablo VI de Bosa</t>
  </si>
  <si>
    <t>Hospital San Cristóbal</t>
  </si>
  <si>
    <t>Hospital Rafael Uribe</t>
  </si>
  <si>
    <t>Hospital Vista Hermosa</t>
  </si>
  <si>
    <t>DICIEMBRE 31 DE 2008</t>
  </si>
  <si>
    <t>Administración Central</t>
  </si>
  <si>
    <t>Secretaría de Obras Públicas</t>
  </si>
  <si>
    <t>Fondo. Rotat. De Bienestar Social</t>
  </si>
  <si>
    <t>Fondo de Asistencia Comunal</t>
  </si>
  <si>
    <t>Fondo de Publicaciones Heliográficas</t>
  </si>
  <si>
    <t>Fondo Rotatorio de Bomberos</t>
  </si>
  <si>
    <t>Banco de Tierras</t>
  </si>
  <si>
    <t>Fondo de laboratorio de Suelos</t>
  </si>
  <si>
    <t>Fondo Rotatorio del concejo</t>
  </si>
  <si>
    <t>Instituto Distrital de la Participación y Acción Comunal</t>
  </si>
  <si>
    <t>Unidad Adtiva. Especial de Servicios Públicos</t>
  </si>
  <si>
    <t>Unidad Adtiva. Especial de Rehabilitación y Mtto. Vial</t>
  </si>
  <si>
    <t>Unidad Adtiva. Especial de Catastro Distrital</t>
  </si>
  <si>
    <t>Establecimiento Públicos</t>
  </si>
  <si>
    <t>Ente de Control</t>
  </si>
  <si>
    <t>Universidad Distrital Francisco José de Caldas</t>
  </si>
  <si>
    <t>Ente Autónomo Universitario</t>
  </si>
  <si>
    <t>Establecimiento Públicos + Contraloría + Universidad</t>
  </si>
  <si>
    <t>Empresa de Energía de Bogotá</t>
  </si>
  <si>
    <t>Empresa de Telecomunicaciones de Bogotá</t>
  </si>
  <si>
    <t>Empresa Distrital de Transportes Urbanos</t>
  </si>
  <si>
    <t>Canal Capital</t>
  </si>
  <si>
    <t>Empresa de Acueducto y Alcantarillado de Bogotá</t>
  </si>
  <si>
    <t>Empresa Aguas de Bogotá</t>
  </si>
  <si>
    <t>Empresa de Renovación Urbana</t>
  </si>
  <si>
    <t>Centro Distrital de Servicios Técnicos</t>
  </si>
  <si>
    <t>Empresa Distrital de Servicios Públicos</t>
  </si>
  <si>
    <t>Tesorería</t>
  </si>
  <si>
    <t>Alcaldía Mayor</t>
  </si>
  <si>
    <t>Secretaría General</t>
  </si>
  <si>
    <t>Secretaría de Gobierno</t>
  </si>
  <si>
    <t>Dirección de Gestión Corporativa</t>
  </si>
  <si>
    <t>Dirección Distrital de Presupuesto</t>
  </si>
  <si>
    <t>Dirección de Crédito Público</t>
  </si>
  <si>
    <t>Cuenta Fondo del Concejo</t>
  </si>
  <si>
    <t>Secretaría de Educación</t>
  </si>
  <si>
    <t>Secretaría Distrital de Salud</t>
  </si>
  <si>
    <t>Secretaría Distrital de la Movilidad - Dirección de Tránsito y Transporte-</t>
  </si>
  <si>
    <t>Secretaría Distrital de Planeación</t>
  </si>
  <si>
    <t>Secretaría Distrital de Integración Social</t>
  </si>
  <si>
    <t>Depto. Adtivo. de Acción Comunal</t>
  </si>
  <si>
    <t>Depto. Adtivo. de Catastro</t>
  </si>
  <si>
    <t>Depto. Adtivo. del Servicio Civil</t>
  </si>
  <si>
    <t>Depto. Adtivo. de la Defensoría del Espacio Público</t>
  </si>
  <si>
    <t>Secretaria Distrital de Desarrollo Económico</t>
  </si>
  <si>
    <t>Secretaría Distrital del Hábitat</t>
  </si>
  <si>
    <t>Secretaria distrital de Cultura, Recreación y Deporte</t>
  </si>
  <si>
    <t>Unidad Adtiva. Especial del Cuerpo Oficial de Bomberos</t>
  </si>
  <si>
    <t>Secretaría de Hacienda</t>
  </si>
  <si>
    <t>DICIEMBRE 31 DE 2009</t>
  </si>
  <si>
    <t>DICIEMBRE 31 DE 2010</t>
  </si>
  <si>
    <t>DICIEMBRE 31 DE 2011</t>
  </si>
  <si>
    <t>Instituto distrital de las Artes</t>
  </si>
  <si>
    <t>Secretaría Distrital de la Movilidad - Dirección Administrativa-</t>
  </si>
  <si>
    <t>DICIEMBRE 31 DE 2012</t>
  </si>
  <si>
    <t>Secretaría Distrital de la Movilidad</t>
  </si>
  <si>
    <t>Vigente</t>
  </si>
  <si>
    <t>Suspensión</t>
  </si>
  <si>
    <t>Disponible</t>
  </si>
  <si>
    <t>Giros</t>
  </si>
  <si>
    <t>Compromisos por pagar</t>
  </si>
  <si>
    <t>Total</t>
  </si>
  <si>
    <t>Secretaría Distrital de la mujer</t>
  </si>
  <si>
    <t>Auditoria Fiscal</t>
  </si>
  <si>
    <t>Hospital La Victoria 1</t>
  </si>
  <si>
    <t>Presupuesto</t>
  </si>
  <si>
    <t>DICIEMBRE 31 DE 2013</t>
  </si>
  <si>
    <t>DICIEMBRE 31 DE 2014</t>
  </si>
  <si>
    <t>Fondo de salud Mental</t>
  </si>
  <si>
    <t>DICIEMBRE 31 DE 2015</t>
  </si>
  <si>
    <t>DICIEMBRE 31 DE 2016</t>
  </si>
  <si>
    <t>Secretaria de Seguridad, Convivencia y Justicia</t>
  </si>
  <si>
    <t>Miles de Pesos</t>
  </si>
  <si>
    <t>Recaudo</t>
  </si>
  <si>
    <t>% Ejec.</t>
  </si>
  <si>
    <t>Reservas</t>
  </si>
  <si>
    <t>% Part.</t>
  </si>
  <si>
    <t>Subred Integrada de Servicios de Salud Centro Oriente</t>
  </si>
  <si>
    <t>Subred Integrada de Servicios de Salud Sur Occidente</t>
  </si>
  <si>
    <t>Subred Integrada de Servicios de Salud Sur</t>
  </si>
  <si>
    <t>Subred Integrada de Servicios de Salud Norte</t>
  </si>
  <si>
    <t>Empresas Sociales del Estado</t>
  </si>
  <si>
    <t>Empresas Industriales y Comerciales</t>
  </si>
  <si>
    <t>Total Presupuesto Anual</t>
  </si>
  <si>
    <t>Total Presupuesto Distrital</t>
  </si>
  <si>
    <t>Secretaría Jurídica Distrital</t>
  </si>
  <si>
    <t>Cuenta</t>
  </si>
  <si>
    <t>Subredes Integradas de Servicios de Salud</t>
  </si>
  <si>
    <t>Preparó Subdirección de Estadística y Análisis Presupuestal y Financiero</t>
  </si>
  <si>
    <t>Fuente: Datos Recolectados, SIVICOF</t>
  </si>
  <si>
    <t>Secretaría Distrital de Ambiente</t>
  </si>
  <si>
    <t>Unidad Especial de Servicios Públicos</t>
  </si>
  <si>
    <t>Caja de Previsión Social del Distrito</t>
  </si>
  <si>
    <t>Instituto para la recreación y el deporte</t>
  </si>
  <si>
    <t>Instituto distrital de turismo</t>
  </si>
  <si>
    <t>Fondo de la Secretaría de Obras públicas -FOSOP-</t>
  </si>
  <si>
    <t>Contraloría</t>
  </si>
  <si>
    <t>Hospital Bosa</t>
  </si>
  <si>
    <t>Inicial</t>
  </si>
  <si>
    <t>Histórico Entidades 1995 - 2016</t>
  </si>
  <si>
    <t>EJECUCIÓN DEL PRESUPUESTO 1995 - 2016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</si>
</sst>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.0"/>
    <numFmt numFmtId="168" formatCode="_ * #,##0_ ;_ * \-#,##0_ ;_ * &quot;-&quot;??_ ;_ @_ "/>
    <numFmt numFmtId="169" formatCode="_ * #,##0.0_ ;_ * \-#,##0.0_ ;_ * &quot;-&quot;??_ ;_ @_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Verdana"/>
      <family val="2"/>
    </font>
    <font>
      <sz val="8"/>
      <color theme="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2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DC5CE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2">
    <xf numFmtId="0" fontId="0" fillId="0" borderId="0" xfId="0"/>
    <xf numFmtId="3" fontId="3" fillId="0" borderId="1" xfId="0" applyNumberFormat="1" applyFont="1" applyBorder="1"/>
    <xf numFmtId="167" fontId="3" fillId="0" borderId="1" xfId="0" applyNumberFormat="1" applyFont="1" applyBorder="1" applyProtection="1"/>
    <xf numFmtId="3" fontId="3" fillId="0" borderId="2" xfId="0" applyNumberFormat="1" applyFont="1" applyBorder="1"/>
    <xf numFmtId="166" fontId="3" fillId="0" borderId="3" xfId="0" applyNumberFormat="1" applyFont="1" applyBorder="1" applyProtection="1"/>
    <xf numFmtId="3" fontId="2" fillId="2" borderId="4" xfId="0" applyNumberFormat="1" applyFont="1" applyFill="1" applyBorder="1"/>
    <xf numFmtId="166" fontId="3" fillId="0" borderId="1" xfId="0" applyNumberFormat="1" applyFont="1" applyBorder="1" applyProtection="1"/>
    <xf numFmtId="3" fontId="3" fillId="0" borderId="1" xfId="0" applyNumberFormat="1" applyFont="1" applyBorder="1" applyAlignment="1">
      <alignment horizontal="right"/>
    </xf>
    <xf numFmtId="3" fontId="3" fillId="0" borderId="5" xfId="0" applyNumberFormat="1" applyFont="1" applyBorder="1"/>
    <xf numFmtId="167" fontId="3" fillId="0" borderId="5" xfId="0" applyNumberFormat="1" applyFont="1" applyBorder="1" applyProtection="1"/>
    <xf numFmtId="166" fontId="3" fillId="0" borderId="5" xfId="0" applyNumberFormat="1" applyFont="1" applyBorder="1" applyProtection="1"/>
    <xf numFmtId="167" fontId="3" fillId="0" borderId="1" xfId="0" applyNumberFormat="1" applyFont="1" applyBorder="1"/>
    <xf numFmtId="167" fontId="3" fillId="0" borderId="1" xfId="2" applyNumberFormat="1" applyFont="1" applyBorder="1"/>
    <xf numFmtId="167" fontId="3" fillId="0" borderId="5" xfId="0" applyNumberFormat="1" applyFont="1" applyBorder="1"/>
    <xf numFmtId="3" fontId="2" fillId="0" borderId="2" xfId="0" applyNumberFormat="1" applyFont="1" applyFill="1" applyBorder="1"/>
    <xf numFmtId="3" fontId="2" fillId="0" borderId="1" xfId="0" applyNumberFormat="1" applyFont="1" applyFill="1" applyBorder="1"/>
    <xf numFmtId="167" fontId="2" fillId="0" borderId="1" xfId="0" applyNumberFormat="1" applyFont="1" applyFill="1" applyBorder="1" applyProtection="1"/>
    <xf numFmtId="166" fontId="2" fillId="0" borderId="1" xfId="0" applyNumberFormat="1" applyFont="1" applyFill="1" applyBorder="1" applyProtection="1"/>
    <xf numFmtId="166" fontId="2" fillId="0" borderId="3" xfId="0" applyNumberFormat="1" applyFont="1" applyFill="1" applyBorder="1"/>
    <xf numFmtId="166" fontId="2" fillId="0" borderId="3" xfId="0" applyNumberFormat="1" applyFont="1" applyFill="1" applyBorder="1" applyProtection="1"/>
    <xf numFmtId="167" fontId="3" fillId="0" borderId="3" xfId="0" applyNumberFormat="1" applyFont="1" applyFill="1" applyBorder="1"/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3" fontId="3" fillId="0" borderId="1" xfId="0" quotePrefix="1" applyNumberFormat="1" applyFont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167" fontId="3" fillId="0" borderId="8" xfId="0" applyNumberFormat="1" applyFont="1" applyBorder="1" applyAlignment="1">
      <alignment horizontal="right"/>
    </xf>
    <xf numFmtId="167" fontId="3" fillId="0" borderId="8" xfId="0" quotePrefix="1" applyNumberFormat="1" applyFont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6" fontId="3" fillId="0" borderId="3" xfId="0" applyNumberFormat="1" applyFont="1" applyFill="1" applyBorder="1"/>
    <xf numFmtId="166" fontId="3" fillId="0" borderId="1" xfId="0" applyNumberFormat="1" applyFont="1" applyFill="1" applyBorder="1"/>
    <xf numFmtId="166" fontId="2" fillId="2" borderId="11" xfId="0" applyNumberFormat="1" applyFont="1" applyFill="1" applyBorder="1"/>
    <xf numFmtId="166" fontId="2" fillId="2" borderId="4" xfId="0" applyNumberFormat="1" applyFont="1" applyFill="1" applyBorder="1" applyProtection="1"/>
    <xf numFmtId="166" fontId="2" fillId="2" borderId="11" xfId="0" applyNumberFormat="1" applyFont="1" applyFill="1" applyBorder="1" applyProtection="1"/>
    <xf numFmtId="166" fontId="2" fillId="2" borderId="4" xfId="0" applyNumberFormat="1" applyFont="1" applyFill="1" applyBorder="1"/>
    <xf numFmtId="3" fontId="2" fillId="0" borderId="1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67" fontId="2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6" fontId="2" fillId="0" borderId="1" xfId="0" applyNumberFormat="1" applyFont="1" applyFill="1" applyBorder="1"/>
    <xf numFmtId="0" fontId="2" fillId="0" borderId="13" xfId="0" applyFont="1" applyBorder="1"/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15" xfId="0" quotePrefix="1" applyNumberFormat="1" applyFont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167" fontId="3" fillId="0" borderId="8" xfId="0" applyNumberFormat="1" applyFont="1" applyFill="1" applyBorder="1" applyAlignment="1">
      <alignment horizontal="right"/>
    </xf>
    <xf numFmtId="167" fontId="3" fillId="0" borderId="18" xfId="0" applyNumberFormat="1" applyFont="1" applyBorder="1" applyAlignment="1">
      <alignment horizontal="right"/>
    </xf>
    <xf numFmtId="167" fontId="3" fillId="0" borderId="3" xfId="0" applyNumberFormat="1" applyFont="1" applyBorder="1" applyAlignment="1">
      <alignment horizontal="right"/>
    </xf>
    <xf numFmtId="167" fontId="3" fillId="0" borderId="3" xfId="0" quotePrefix="1" applyNumberFormat="1" applyFont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0" fontId="2" fillId="0" borderId="6" xfId="0" applyFont="1" applyBorder="1" applyAlignment="1"/>
    <xf numFmtId="0" fontId="2" fillId="0" borderId="14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2" borderId="14" xfId="0" applyFont="1" applyFill="1" applyBorder="1" applyAlignment="1"/>
    <xf numFmtId="0" fontId="2" fillId="2" borderId="19" xfId="0" applyFont="1" applyFill="1" applyBorder="1" applyAlignment="1"/>
    <xf numFmtId="167" fontId="2" fillId="0" borderId="1" xfId="0" applyNumberFormat="1" applyFont="1" applyFill="1" applyBorder="1"/>
    <xf numFmtId="167" fontId="3" fillId="0" borderId="1" xfId="0" applyNumberFormat="1" applyFont="1" applyFill="1" applyBorder="1"/>
    <xf numFmtId="0" fontId="2" fillId="0" borderId="18" xfId="0" applyFont="1" applyBorder="1" applyAlignment="1"/>
    <xf numFmtId="3" fontId="2" fillId="0" borderId="2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3" fontId="2" fillId="0" borderId="16" xfId="0" applyNumberFormat="1" applyFont="1" applyFill="1" applyBorder="1"/>
    <xf numFmtId="167" fontId="3" fillId="0" borderId="2" xfId="0" applyNumberFormat="1" applyFont="1" applyBorder="1"/>
    <xf numFmtId="166" fontId="3" fillId="0" borderId="23" xfId="0" applyNumberFormat="1" applyFont="1" applyBorder="1" applyProtection="1"/>
    <xf numFmtId="167" fontId="3" fillId="0" borderId="24" xfId="0" applyNumberFormat="1" applyFont="1" applyBorder="1"/>
    <xf numFmtId="166" fontId="3" fillId="0" borderId="5" xfId="0" applyNumberFormat="1" applyFont="1" applyFill="1" applyBorder="1"/>
    <xf numFmtId="166" fontId="3" fillId="0" borderId="23" xfId="0" applyNumberFormat="1" applyFont="1" applyFill="1" applyBorder="1"/>
    <xf numFmtId="3" fontId="2" fillId="0" borderId="15" xfId="0" applyNumberFormat="1" applyFont="1" applyFill="1" applyBorder="1"/>
    <xf numFmtId="3" fontId="2" fillId="2" borderId="25" xfId="0" applyNumberFormat="1" applyFont="1" applyFill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12" xfId="0" quotePrefix="1" applyNumberFormat="1" applyFont="1" applyBorder="1" applyAlignment="1">
      <alignment horizontal="right"/>
    </xf>
    <xf numFmtId="167" fontId="2" fillId="0" borderId="3" xfId="0" applyNumberFormat="1" applyFont="1" applyFill="1" applyBorder="1" applyProtection="1"/>
    <xf numFmtId="167" fontId="3" fillId="0" borderId="3" xfId="0" applyNumberFormat="1" applyFont="1" applyBorder="1" applyProtection="1"/>
    <xf numFmtId="167" fontId="2" fillId="2" borderId="11" xfId="0" applyNumberFormat="1" applyFont="1" applyFill="1" applyBorder="1" applyProtection="1"/>
    <xf numFmtId="167" fontId="2" fillId="0" borderId="8" xfId="0" applyNumberFormat="1" applyFont="1" applyFill="1" applyBorder="1" applyProtection="1"/>
    <xf numFmtId="167" fontId="3" fillId="0" borderId="8" xfId="0" applyNumberFormat="1" applyFont="1" applyBorder="1" applyProtection="1"/>
    <xf numFmtId="167" fontId="2" fillId="2" borderId="10" xfId="0" applyNumberFormat="1" applyFont="1" applyFill="1" applyBorder="1" applyProtection="1"/>
    <xf numFmtId="3" fontId="2" fillId="0" borderId="12" xfId="0" applyNumberFormat="1" applyFont="1" applyFill="1" applyBorder="1"/>
    <xf numFmtId="167" fontId="3" fillId="0" borderId="7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3" fillId="0" borderId="1" xfId="0" quotePrefix="1" applyNumberFormat="1" applyFont="1" applyBorder="1" applyAlignment="1">
      <alignment horizontal="right"/>
    </xf>
    <xf numFmtId="3" fontId="3" fillId="0" borderId="8" xfId="0" applyNumberFormat="1" applyFont="1" applyBorder="1"/>
    <xf numFmtId="0" fontId="3" fillId="0" borderId="0" xfId="0" applyFont="1"/>
    <xf numFmtId="0" fontId="2" fillId="0" borderId="15" xfId="0" applyFont="1" applyBorder="1" applyAlignment="1"/>
    <xf numFmtId="0" fontId="2" fillId="0" borderId="27" xfId="0" applyFont="1" applyBorder="1" applyAlignment="1"/>
    <xf numFmtId="0" fontId="3" fillId="0" borderId="0" xfId="0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3" fillId="2" borderId="5" xfId="0" applyNumberFormat="1" applyFont="1" applyFill="1" applyBorder="1"/>
    <xf numFmtId="167" fontId="3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right"/>
    </xf>
    <xf numFmtId="0" fontId="3" fillId="0" borderId="22" xfId="0" applyFont="1" applyBorder="1"/>
    <xf numFmtId="3" fontId="3" fillId="0" borderId="22" xfId="0" applyNumberFormat="1" applyFont="1" applyBorder="1"/>
    <xf numFmtId="3" fontId="3" fillId="0" borderId="4" xfId="0" applyNumberFormat="1" applyFont="1" applyBorder="1"/>
    <xf numFmtId="3" fontId="3" fillId="0" borderId="11" xfId="0" applyNumberFormat="1" applyFont="1" applyBorder="1"/>
    <xf numFmtId="0" fontId="3" fillId="0" borderId="0" xfId="0" applyFont="1" applyFill="1" applyAlignment="1">
      <alignment horizontal="right"/>
    </xf>
    <xf numFmtId="0" fontId="2" fillId="0" borderId="28" xfId="0" applyFont="1" applyBorder="1"/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6" fontId="2" fillId="2" borderId="17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166" fontId="2" fillId="0" borderId="30" xfId="0" applyNumberFormat="1" applyFont="1" applyFill="1" applyBorder="1" applyAlignment="1">
      <alignment horizontal="center"/>
    </xf>
    <xf numFmtId="166" fontId="2" fillId="0" borderId="30" xfId="0" applyNumberFormat="1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33" xfId="0" applyFont="1" applyBorder="1"/>
    <xf numFmtId="0" fontId="3" fillId="0" borderId="7" xfId="0" applyFont="1" applyBorder="1"/>
    <xf numFmtId="167" fontId="3" fillId="0" borderId="34" xfId="0" applyNumberFormat="1" applyFont="1" applyBorder="1" applyProtection="1"/>
    <xf numFmtId="0" fontId="3" fillId="0" borderId="24" xfId="0" applyFont="1" applyBorder="1"/>
    <xf numFmtId="0" fontId="3" fillId="0" borderId="5" xfId="0" applyFont="1" applyBorder="1"/>
    <xf numFmtId="3" fontId="3" fillId="0" borderId="24" xfId="0" applyNumberFormat="1" applyFont="1" applyBorder="1" applyProtection="1"/>
    <xf numFmtId="3" fontId="3" fillId="0" borderId="5" xfId="0" applyNumberFormat="1" applyFont="1" applyBorder="1" applyProtection="1"/>
    <xf numFmtId="167" fontId="3" fillId="0" borderId="23" xfId="0" applyNumberFormat="1" applyFont="1" applyBorder="1" applyProtection="1"/>
    <xf numFmtId="3" fontId="3" fillId="0" borderId="24" xfId="0" applyNumberFormat="1" applyFont="1" applyBorder="1"/>
    <xf numFmtId="3" fontId="3" fillId="0" borderId="5" xfId="2" applyNumberFormat="1" applyFont="1" applyBorder="1"/>
    <xf numFmtId="167" fontId="3" fillId="0" borderId="5" xfId="2" applyNumberFormat="1" applyFont="1" applyBorder="1"/>
    <xf numFmtId="3" fontId="3" fillId="0" borderId="16" xfId="0" applyNumberFormat="1" applyFont="1" applyBorder="1"/>
    <xf numFmtId="3" fontId="3" fillId="0" borderId="3" xfId="0" applyNumberFormat="1" applyFont="1" applyBorder="1"/>
    <xf numFmtId="3" fontId="3" fillId="2" borderId="35" xfId="0" applyNumberFormat="1" applyFont="1" applyFill="1" applyBorder="1"/>
    <xf numFmtId="3" fontId="3" fillId="0" borderId="5" xfId="0" applyNumberFormat="1" applyFont="1" applyFill="1" applyBorder="1"/>
    <xf numFmtId="166" fontId="3" fillId="0" borderId="8" xfId="0" applyNumberFormat="1" applyFont="1" applyBorder="1"/>
    <xf numFmtId="166" fontId="3" fillId="0" borderId="1" xfId="0" applyNumberFormat="1" applyFont="1" applyBorder="1"/>
    <xf numFmtId="3" fontId="3" fillId="2" borderId="23" xfId="0" applyNumberFormat="1" applyFont="1" applyFill="1" applyBorder="1"/>
    <xf numFmtId="3" fontId="3" fillId="0" borderId="23" xfId="0" applyNumberFormat="1" applyFont="1" applyBorder="1"/>
    <xf numFmtId="3" fontId="3" fillId="0" borderId="34" xfId="0" applyNumberFormat="1" applyFont="1" applyBorder="1"/>
    <xf numFmtId="0" fontId="3" fillId="0" borderId="36" xfId="0" applyFont="1" applyBorder="1"/>
    <xf numFmtId="3" fontId="3" fillId="0" borderId="7" xfId="0" applyNumberFormat="1" applyFont="1" applyBorder="1"/>
    <xf numFmtId="3" fontId="3" fillId="0" borderId="37" xfId="0" applyNumberFormat="1" applyFont="1" applyBorder="1"/>
    <xf numFmtId="3" fontId="3" fillId="0" borderId="6" xfId="0" applyNumberFormat="1" applyFont="1" applyBorder="1"/>
    <xf numFmtId="3" fontId="3" fillId="0" borderId="36" xfId="0" applyNumberFormat="1" applyFont="1" applyBorder="1"/>
    <xf numFmtId="3" fontId="3" fillId="0" borderId="18" xfId="0" applyNumberFormat="1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 applyProtection="1"/>
    <xf numFmtId="3" fontId="3" fillId="0" borderId="1" xfId="0" applyNumberFormat="1" applyFont="1" applyBorder="1" applyProtection="1"/>
    <xf numFmtId="3" fontId="3" fillId="0" borderId="1" xfId="2" applyNumberFormat="1" applyFont="1" applyBorder="1"/>
    <xf numFmtId="3" fontId="3" fillId="2" borderId="16" xfId="0" applyNumberFormat="1" applyFont="1" applyFill="1" applyBorder="1"/>
    <xf numFmtId="3" fontId="3" fillId="0" borderId="1" xfId="0" applyNumberFormat="1" applyFont="1" applyFill="1" applyBorder="1"/>
    <xf numFmtId="3" fontId="3" fillId="2" borderId="3" xfId="0" applyNumberFormat="1" applyFont="1" applyFill="1" applyBorder="1"/>
    <xf numFmtId="3" fontId="3" fillId="2" borderId="1" xfId="0" applyNumberFormat="1" applyFont="1" applyFill="1" applyBorder="1"/>
    <xf numFmtId="0" fontId="3" fillId="0" borderId="3" xfId="0" applyFont="1" applyBorder="1"/>
    <xf numFmtId="3" fontId="2" fillId="0" borderId="2" xfId="2" applyNumberFormat="1" applyFont="1" applyBorder="1"/>
    <xf numFmtId="3" fontId="3" fillId="0" borderId="16" xfId="0" applyNumberFormat="1" applyFont="1" applyFill="1" applyBorder="1"/>
    <xf numFmtId="166" fontId="3" fillId="0" borderId="8" xfId="0" applyNumberFormat="1" applyFont="1" applyFill="1" applyBorder="1"/>
    <xf numFmtId="3" fontId="3" fillId="0" borderId="2" xfId="0" applyNumberFormat="1" applyFont="1" applyFill="1" applyBorder="1"/>
    <xf numFmtId="0" fontId="3" fillId="0" borderId="2" xfId="0" applyFont="1" applyFill="1" applyBorder="1"/>
    <xf numFmtId="166" fontId="3" fillId="0" borderId="3" xfId="0" applyNumberFormat="1" applyFont="1" applyBorder="1"/>
    <xf numFmtId="166" fontId="3" fillId="0" borderId="1" xfId="0" applyNumberFormat="1" applyFont="1" applyFill="1" applyBorder="1" applyProtection="1"/>
    <xf numFmtId="3" fontId="3" fillId="0" borderId="2" xfId="2" applyNumberFormat="1" applyFont="1" applyBorder="1"/>
    <xf numFmtId="167" fontId="3" fillId="0" borderId="8" xfId="0" applyNumberFormat="1" applyFont="1" applyBorder="1"/>
    <xf numFmtId="167" fontId="2" fillId="0" borderId="8" xfId="0" applyNumberFormat="1" applyFont="1" applyFill="1" applyBorder="1"/>
    <xf numFmtId="3" fontId="3" fillId="0" borderId="3" xfId="0" applyNumberFormat="1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166" fontId="2" fillId="0" borderId="8" xfId="0" applyNumberFormat="1" applyFont="1" applyFill="1" applyBorder="1" applyProtection="1"/>
    <xf numFmtId="166" fontId="3" fillId="0" borderId="8" xfId="0" applyNumberFormat="1" applyFont="1" applyBorder="1" applyProtection="1"/>
    <xf numFmtId="1" fontId="2" fillId="2" borderId="10" xfId="0" applyNumberFormat="1" applyFont="1" applyFill="1" applyBorder="1" applyProtection="1"/>
    <xf numFmtId="167" fontId="2" fillId="2" borderId="10" xfId="0" applyNumberFormat="1" applyFont="1" applyFill="1" applyBorder="1"/>
    <xf numFmtId="167" fontId="2" fillId="2" borderId="4" xfId="0" applyNumberFormat="1" applyFont="1" applyFill="1" applyBorder="1"/>
    <xf numFmtId="3" fontId="3" fillId="2" borderId="17" xfId="0" applyNumberFormat="1" applyFont="1" applyFill="1" applyBorder="1"/>
    <xf numFmtId="166" fontId="5" fillId="0" borderId="3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166" fontId="5" fillId="0" borderId="4" xfId="0" applyNumberFormat="1" applyFont="1" applyBorder="1" applyAlignment="1">
      <alignment horizontal="center" wrapText="1"/>
    </xf>
    <xf numFmtId="166" fontId="5" fillId="0" borderId="1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6" fontId="6" fillId="0" borderId="13" xfId="0" applyNumberFormat="1" applyFont="1" applyBorder="1" applyAlignment="1">
      <alignment horizontal="left"/>
    </xf>
    <xf numFmtId="166" fontId="6" fillId="0" borderId="28" xfId="0" applyNumberFormat="1" applyFont="1" applyBorder="1"/>
    <xf numFmtId="166" fontId="6" fillId="0" borderId="28" xfId="0" quotePrefix="1" applyNumberFormat="1" applyFont="1" applyBorder="1" applyAlignment="1">
      <alignment horizontal="left"/>
    </xf>
    <xf numFmtId="166" fontId="6" fillId="0" borderId="28" xfId="0" applyNumberFormat="1" applyFont="1" applyBorder="1" applyAlignment="1">
      <alignment horizontal="left"/>
    </xf>
    <xf numFmtId="166" fontId="5" fillId="0" borderId="28" xfId="0" applyNumberFormat="1" applyFont="1" applyFill="1" applyBorder="1"/>
    <xf numFmtId="0" fontId="6" fillId="0" borderId="28" xfId="0" applyFont="1" applyBorder="1"/>
    <xf numFmtId="0" fontId="5" fillId="0" borderId="28" xfId="0" applyFont="1" applyFill="1" applyBorder="1"/>
    <xf numFmtId="0" fontId="5" fillId="2" borderId="38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166" fontId="11" fillId="3" borderId="39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166" fontId="11" fillId="3" borderId="4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3" fontId="10" fillId="0" borderId="0" xfId="0" applyNumberFormat="1" applyFont="1" applyBorder="1"/>
    <xf numFmtId="0" fontId="10" fillId="0" borderId="0" xfId="0" applyFont="1" applyBorder="1"/>
    <xf numFmtId="168" fontId="10" fillId="0" borderId="53" xfId="1" applyNumberFormat="1" applyFont="1" applyBorder="1"/>
    <xf numFmtId="168" fontId="11" fillId="4" borderId="1" xfId="1" applyNumberFormat="1" applyFont="1" applyFill="1" applyBorder="1"/>
    <xf numFmtId="168" fontId="10" fillId="0" borderId="53" xfId="1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8" fontId="11" fillId="0" borderId="53" xfId="1" applyNumberFormat="1" applyFont="1" applyBorder="1" applyAlignment="1">
      <alignment vertical="center"/>
    </xf>
    <xf numFmtId="168" fontId="11" fillId="0" borderId="53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8" fontId="11" fillId="0" borderId="53" xfId="1" applyNumberFormat="1" applyFont="1" applyFill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7" fontId="10" fillId="0" borderId="0" xfId="0" applyNumberFormat="1" applyFont="1" applyFill="1" applyBorder="1" applyAlignment="1" applyProtection="1">
      <alignment vertical="center"/>
    </xf>
    <xf numFmtId="166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167" fontId="10" fillId="0" borderId="0" xfId="0" applyNumberFormat="1" applyFont="1" applyBorder="1" applyAlignment="1" applyProtection="1">
      <alignment vertical="center"/>
    </xf>
    <xf numFmtId="166" fontId="10" fillId="0" borderId="0" xfId="0" applyNumberFormat="1" applyFont="1" applyBorder="1" applyAlignment="1" applyProtection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Border="1" applyAlignment="1" applyProtection="1">
      <alignment vertical="center"/>
    </xf>
    <xf numFmtId="167" fontId="11" fillId="0" borderId="0" xfId="0" applyNumberFormat="1" applyFont="1" applyFill="1" applyBorder="1" applyAlignment="1" applyProtection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</xf>
    <xf numFmtId="168" fontId="10" fillId="0" borderId="51" xfId="1" applyNumberFormat="1" applyFont="1" applyBorder="1" applyAlignment="1">
      <alignment vertical="center"/>
    </xf>
    <xf numFmtId="168" fontId="10" fillId="0" borderId="52" xfId="1" applyNumberFormat="1" applyFont="1" applyBorder="1" applyAlignment="1">
      <alignment vertical="center"/>
    </xf>
    <xf numFmtId="168" fontId="11" fillId="0" borderId="51" xfId="1" applyNumberFormat="1" applyFont="1" applyBorder="1" applyAlignment="1">
      <alignment vertical="center"/>
    </xf>
    <xf numFmtId="168" fontId="11" fillId="0" borderId="52" xfId="1" applyNumberFormat="1" applyFont="1" applyBorder="1" applyAlignment="1">
      <alignment vertical="center"/>
    </xf>
    <xf numFmtId="168" fontId="11" fillId="0" borderId="51" xfId="1" applyNumberFormat="1" applyFont="1" applyFill="1" applyBorder="1" applyAlignment="1">
      <alignment vertical="center"/>
    </xf>
    <xf numFmtId="168" fontId="11" fillId="0" borderId="52" xfId="1" applyNumberFormat="1" applyFont="1" applyFill="1" applyBorder="1" applyAlignment="1">
      <alignment vertical="center"/>
    </xf>
    <xf numFmtId="168" fontId="10" fillId="0" borderId="53" xfId="1" applyNumberFormat="1" applyFont="1" applyBorder="1" applyAlignment="1" applyProtection="1">
      <alignment vertical="center"/>
    </xf>
    <xf numFmtId="168" fontId="10" fillId="0" borderId="51" xfId="1" applyNumberFormat="1" applyFont="1" applyFill="1" applyBorder="1" applyAlignment="1">
      <alignment vertical="center"/>
    </xf>
    <xf numFmtId="168" fontId="10" fillId="0" borderId="54" xfId="1" applyNumberFormat="1" applyFont="1" applyBorder="1" applyAlignment="1">
      <alignment vertical="center"/>
    </xf>
    <xf numFmtId="168" fontId="10" fillId="0" borderId="55" xfId="1" applyNumberFormat="1" applyFont="1" applyBorder="1" applyAlignment="1">
      <alignment vertical="center"/>
    </xf>
    <xf numFmtId="168" fontId="11" fillId="0" borderId="54" xfId="1" applyNumberFormat="1" applyFont="1" applyBorder="1" applyAlignment="1">
      <alignment vertical="center"/>
    </xf>
    <xf numFmtId="168" fontId="11" fillId="0" borderId="54" xfId="1" applyNumberFormat="1" applyFont="1" applyFill="1" applyBorder="1" applyAlignment="1">
      <alignment horizontal="right" vertical="center"/>
    </xf>
    <xf numFmtId="168" fontId="11" fillId="0" borderId="55" xfId="1" applyNumberFormat="1" applyFont="1" applyFill="1" applyBorder="1" applyAlignment="1">
      <alignment vertical="center"/>
    </xf>
    <xf numFmtId="168" fontId="11" fillId="0" borderId="54" xfId="1" applyNumberFormat="1" applyFont="1" applyFill="1" applyBorder="1" applyAlignment="1">
      <alignment vertical="center"/>
    </xf>
    <xf numFmtId="166" fontId="10" fillId="0" borderId="51" xfId="0" applyNumberFormat="1" applyFont="1" applyBorder="1" applyAlignment="1">
      <alignment horizontal="justify" vertical="center"/>
    </xf>
    <xf numFmtId="166" fontId="11" fillId="0" borderId="51" xfId="0" applyNumberFormat="1" applyFont="1" applyBorder="1" applyAlignment="1">
      <alignment horizontal="justify" vertical="center"/>
    </xf>
    <xf numFmtId="166" fontId="10" fillId="0" borderId="51" xfId="0" applyNumberFormat="1" applyFont="1" applyBorder="1" applyAlignment="1">
      <alignment vertical="center"/>
    </xf>
    <xf numFmtId="166" fontId="10" fillId="0" borderId="51" xfId="0" applyNumberFormat="1" applyFont="1" applyBorder="1" applyAlignment="1">
      <alignment horizontal="left" vertical="center"/>
    </xf>
    <xf numFmtId="0" fontId="10" fillId="0" borderId="51" xfId="0" applyFont="1" applyBorder="1" applyAlignment="1">
      <alignment vertical="center"/>
    </xf>
    <xf numFmtId="166" fontId="10" fillId="0" borderId="51" xfId="0" applyNumberFormat="1" applyFont="1" applyFill="1" applyBorder="1" applyAlignment="1">
      <alignment horizontal="justify" vertical="center"/>
    </xf>
    <xf numFmtId="0" fontId="11" fillId="0" borderId="51" xfId="0" applyFont="1" applyFill="1" applyBorder="1" applyAlignment="1">
      <alignment horizontal="justify" vertical="center"/>
    </xf>
    <xf numFmtId="0" fontId="10" fillId="0" borderId="51" xfId="0" applyFont="1" applyFill="1" applyBorder="1" applyAlignment="1">
      <alignment horizontal="justify" vertical="center"/>
    </xf>
    <xf numFmtId="168" fontId="11" fillId="0" borderId="52" xfId="1" applyNumberFormat="1" applyFont="1" applyFill="1" applyBorder="1" applyAlignment="1">
      <alignment horizontal="right" vertical="center"/>
    </xf>
    <xf numFmtId="169" fontId="10" fillId="0" borderId="53" xfId="1" applyNumberFormat="1" applyFont="1" applyFill="1" applyBorder="1" applyAlignment="1">
      <alignment vertical="center"/>
    </xf>
    <xf numFmtId="169" fontId="10" fillId="0" borderId="53" xfId="1" applyNumberFormat="1" applyFont="1" applyBorder="1" applyAlignment="1">
      <alignment vertical="center"/>
    </xf>
    <xf numFmtId="169" fontId="11" fillId="0" borderId="53" xfId="1" applyNumberFormat="1" applyFont="1" applyFill="1" applyBorder="1" applyAlignment="1">
      <alignment vertical="center"/>
    </xf>
    <xf numFmtId="169" fontId="10" fillId="0" borderId="51" xfId="1" applyNumberFormat="1" applyFont="1" applyBorder="1" applyAlignment="1">
      <alignment vertical="center"/>
    </xf>
    <xf numFmtId="169" fontId="10" fillId="0" borderId="52" xfId="1" applyNumberFormat="1" applyFont="1" applyBorder="1" applyAlignment="1">
      <alignment vertical="center"/>
    </xf>
    <xf numFmtId="168" fontId="10" fillId="0" borderId="40" xfId="1" applyNumberFormat="1" applyFont="1" applyBorder="1" applyAlignment="1">
      <alignment vertical="center"/>
    </xf>
    <xf numFmtId="169" fontId="10" fillId="0" borderId="51" xfId="1" applyNumberFormat="1" applyFont="1" applyFill="1" applyBorder="1" applyAlignment="1">
      <alignment vertical="center"/>
    </xf>
    <xf numFmtId="169" fontId="11" fillId="0" borderId="51" xfId="1" applyNumberFormat="1" applyFont="1" applyFill="1" applyBorder="1" applyAlignment="1">
      <alignment vertical="center"/>
    </xf>
    <xf numFmtId="169" fontId="10" fillId="0" borderId="0" xfId="1" applyNumberFormat="1" applyFont="1" applyBorder="1" applyAlignment="1">
      <alignment vertical="center"/>
    </xf>
    <xf numFmtId="168" fontId="10" fillId="0" borderId="53" xfId="1" applyNumberFormat="1" applyFont="1" applyBorder="1" applyAlignment="1">
      <alignment horizontal="right" vertical="center"/>
    </xf>
    <xf numFmtId="168" fontId="10" fillId="0" borderId="53" xfId="1" applyNumberFormat="1" applyFont="1" applyFill="1" applyBorder="1" applyAlignment="1">
      <alignment horizontal="right" vertical="center"/>
    </xf>
    <xf numFmtId="169" fontId="11" fillId="0" borderId="53" xfId="1" applyNumberFormat="1" applyFont="1" applyBorder="1" applyAlignment="1">
      <alignment vertical="center"/>
    </xf>
    <xf numFmtId="169" fontId="10" fillId="0" borderId="53" xfId="1" applyNumberFormat="1" applyFont="1" applyBorder="1" applyAlignment="1">
      <alignment horizontal="right" vertical="center"/>
    </xf>
    <xf numFmtId="169" fontId="10" fillId="0" borderId="53" xfId="1" applyNumberFormat="1" applyFont="1" applyFill="1" applyBorder="1" applyAlignment="1">
      <alignment horizontal="right" vertical="center"/>
    </xf>
    <xf numFmtId="169" fontId="11" fillId="0" borderId="53" xfId="1" applyNumberFormat="1" applyFont="1" applyFill="1" applyBorder="1" applyAlignment="1">
      <alignment horizontal="right" vertical="center"/>
    </xf>
    <xf numFmtId="169" fontId="10" fillId="0" borderId="55" xfId="1" applyNumberFormat="1" applyFont="1" applyBorder="1" applyAlignment="1">
      <alignment vertical="center"/>
    </xf>
    <xf numFmtId="169" fontId="11" fillId="0" borderId="55" xfId="1" applyNumberFormat="1" applyFont="1" applyBorder="1" applyAlignment="1">
      <alignment vertical="center"/>
    </xf>
    <xf numFmtId="169" fontId="10" fillId="0" borderId="55" xfId="1" applyNumberFormat="1" applyFont="1" applyBorder="1" applyAlignment="1">
      <alignment horizontal="right" vertical="center"/>
    </xf>
    <xf numFmtId="169" fontId="10" fillId="0" borderId="55" xfId="1" applyNumberFormat="1" applyFont="1" applyFill="1" applyBorder="1" applyAlignment="1">
      <alignment horizontal="right" vertical="center"/>
    </xf>
    <xf numFmtId="169" fontId="11" fillId="0" borderId="55" xfId="1" applyNumberFormat="1" applyFont="1" applyFill="1" applyBorder="1" applyAlignment="1">
      <alignment horizontal="right" vertical="center"/>
    </xf>
    <xf numFmtId="169" fontId="11" fillId="0" borderId="55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4" borderId="8" xfId="0" applyFont="1" applyFill="1" applyBorder="1"/>
    <xf numFmtId="0" fontId="11" fillId="6" borderId="8" xfId="0" applyFont="1" applyFill="1" applyBorder="1"/>
    <xf numFmtId="168" fontId="11" fillId="6" borderId="1" xfId="1" applyNumberFormat="1" applyFont="1" applyFill="1" applyBorder="1"/>
    <xf numFmtId="0" fontId="11" fillId="3" borderId="8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166" fontId="11" fillId="3" borderId="62" xfId="0" applyNumberFormat="1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justify" vertical="center"/>
    </xf>
    <xf numFmtId="168" fontId="11" fillId="4" borderId="41" xfId="1" applyNumberFormat="1" applyFont="1" applyFill="1" applyBorder="1" applyAlignment="1">
      <alignment vertical="center"/>
    </xf>
    <xf numFmtId="168" fontId="11" fillId="4" borderId="39" xfId="1" applyNumberFormat="1" applyFont="1" applyFill="1" applyBorder="1" applyAlignment="1">
      <alignment vertical="center"/>
    </xf>
    <xf numFmtId="169" fontId="11" fillId="4" borderId="39" xfId="1" applyNumberFormat="1" applyFont="1" applyFill="1" applyBorder="1" applyAlignment="1">
      <alignment vertical="center"/>
    </xf>
    <xf numFmtId="169" fontId="11" fillId="4" borderId="45" xfId="1" applyNumberFormat="1" applyFont="1" applyFill="1" applyBorder="1" applyAlignment="1">
      <alignment vertical="center"/>
    </xf>
    <xf numFmtId="169" fontId="11" fillId="4" borderId="39" xfId="1" applyNumberFormat="1" applyFont="1" applyFill="1" applyBorder="1" applyAlignment="1">
      <alignment horizontal="right" vertical="center"/>
    </xf>
    <xf numFmtId="168" fontId="11" fillId="4" borderId="39" xfId="1" applyNumberFormat="1" applyFont="1" applyFill="1" applyBorder="1" applyAlignment="1" applyProtection="1">
      <alignment vertical="center"/>
    </xf>
    <xf numFmtId="169" fontId="11" fillId="4" borderId="44" xfId="1" applyNumberFormat="1" applyFont="1" applyFill="1" applyBorder="1" applyAlignment="1">
      <alignment horizontal="right" vertical="center"/>
    </xf>
    <xf numFmtId="168" fontId="11" fillId="4" borderId="39" xfId="1" applyNumberFormat="1" applyFont="1" applyFill="1" applyBorder="1" applyAlignment="1">
      <alignment horizontal="right" vertical="center"/>
    </xf>
    <xf numFmtId="169" fontId="11" fillId="4" borderId="44" xfId="1" applyNumberFormat="1" applyFont="1" applyFill="1" applyBorder="1" applyAlignment="1">
      <alignment vertical="center"/>
    </xf>
    <xf numFmtId="168" fontId="11" fillId="4" borderId="62" xfId="1" applyNumberFormat="1" applyFont="1" applyFill="1" applyBorder="1" applyAlignment="1">
      <alignment vertical="center"/>
    </xf>
    <xf numFmtId="0" fontId="11" fillId="5" borderId="42" xfId="0" applyFont="1" applyFill="1" applyBorder="1" applyAlignment="1">
      <alignment horizontal="justify" vertical="center"/>
    </xf>
    <xf numFmtId="168" fontId="11" fillId="5" borderId="41" xfId="1" applyNumberFormat="1" applyFont="1" applyFill="1" applyBorder="1" applyAlignment="1">
      <alignment vertical="center"/>
    </xf>
    <xf numFmtId="168" fontId="11" fillId="5" borderId="39" xfId="1" applyNumberFormat="1" applyFont="1" applyFill="1" applyBorder="1" applyAlignment="1">
      <alignment vertical="center"/>
    </xf>
    <xf numFmtId="169" fontId="11" fillId="5" borderId="39" xfId="1" applyNumberFormat="1" applyFont="1" applyFill="1" applyBorder="1" applyAlignment="1">
      <alignment vertical="center"/>
    </xf>
    <xf numFmtId="169" fontId="11" fillId="5" borderId="45" xfId="1" applyNumberFormat="1" applyFont="1" applyFill="1" applyBorder="1" applyAlignment="1">
      <alignment vertical="center"/>
    </xf>
    <xf numFmtId="169" fontId="11" fillId="5" borderId="39" xfId="1" applyNumberFormat="1" applyFont="1" applyFill="1" applyBorder="1" applyAlignment="1">
      <alignment horizontal="right" vertical="center"/>
    </xf>
    <xf numFmtId="168" fontId="11" fillId="5" borderId="39" xfId="1" applyNumberFormat="1" applyFont="1" applyFill="1" applyBorder="1" applyAlignment="1" applyProtection="1">
      <alignment vertical="center"/>
    </xf>
    <xf numFmtId="169" fontId="11" fillId="5" borderId="44" xfId="1" applyNumberFormat="1" applyFont="1" applyFill="1" applyBorder="1" applyAlignment="1">
      <alignment horizontal="right" vertical="center"/>
    </xf>
    <xf numFmtId="168" fontId="11" fillId="5" borderId="39" xfId="1" applyNumberFormat="1" applyFont="1" applyFill="1" applyBorder="1" applyAlignment="1">
      <alignment horizontal="right" vertical="center"/>
    </xf>
    <xf numFmtId="169" fontId="11" fillId="5" borderId="44" xfId="1" applyNumberFormat="1" applyFont="1" applyFill="1" applyBorder="1" applyAlignment="1">
      <alignment vertical="center"/>
    </xf>
    <xf numFmtId="168" fontId="11" fillId="5" borderId="62" xfId="1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horizontal="justify" vertical="center"/>
    </xf>
    <xf numFmtId="168" fontId="11" fillId="9" borderId="41" xfId="1" applyNumberFormat="1" applyFont="1" applyFill="1" applyBorder="1" applyAlignment="1">
      <alignment vertical="center"/>
    </xf>
    <xf numFmtId="168" fontId="11" fillId="9" borderId="39" xfId="1" applyNumberFormat="1" applyFont="1" applyFill="1" applyBorder="1" applyAlignment="1">
      <alignment vertical="center"/>
    </xf>
    <xf numFmtId="169" fontId="11" fillId="9" borderId="39" xfId="1" applyNumberFormat="1" applyFont="1" applyFill="1" applyBorder="1" applyAlignment="1">
      <alignment vertical="center"/>
    </xf>
    <xf numFmtId="169" fontId="11" fillId="9" borderId="45" xfId="1" applyNumberFormat="1" applyFont="1" applyFill="1" applyBorder="1" applyAlignment="1">
      <alignment vertical="center"/>
    </xf>
    <xf numFmtId="169" fontId="11" fillId="9" borderId="39" xfId="1" applyNumberFormat="1" applyFont="1" applyFill="1" applyBorder="1" applyAlignment="1">
      <alignment horizontal="right" vertical="center"/>
    </xf>
    <xf numFmtId="168" fontId="11" fillId="9" borderId="39" xfId="1" applyNumberFormat="1" applyFont="1" applyFill="1" applyBorder="1" applyAlignment="1" applyProtection="1">
      <alignment vertical="center"/>
    </xf>
    <xf numFmtId="169" fontId="11" fillId="9" borderId="44" xfId="1" applyNumberFormat="1" applyFont="1" applyFill="1" applyBorder="1" applyAlignment="1">
      <alignment horizontal="right" vertical="center"/>
    </xf>
    <xf numFmtId="168" fontId="11" fillId="9" borderId="39" xfId="1" applyNumberFormat="1" applyFont="1" applyFill="1" applyBorder="1" applyAlignment="1">
      <alignment horizontal="right" vertical="center"/>
    </xf>
    <xf numFmtId="169" fontId="11" fillId="9" borderId="44" xfId="1" applyNumberFormat="1" applyFont="1" applyFill="1" applyBorder="1" applyAlignment="1">
      <alignment vertical="center"/>
    </xf>
    <xf numFmtId="168" fontId="11" fillId="9" borderId="62" xfId="1" applyNumberFormat="1" applyFont="1" applyFill="1" applyBorder="1" applyAlignment="1">
      <alignment vertical="center"/>
    </xf>
    <xf numFmtId="0" fontId="11" fillId="7" borderId="42" xfId="0" applyFont="1" applyFill="1" applyBorder="1" applyAlignment="1">
      <alignment horizontal="justify" vertical="center"/>
    </xf>
    <xf numFmtId="168" fontId="11" fillId="7" borderId="41" xfId="1" applyNumberFormat="1" applyFont="1" applyFill="1" applyBorder="1" applyAlignment="1">
      <alignment vertical="center"/>
    </xf>
    <xf numFmtId="168" fontId="11" fillId="7" borderId="39" xfId="1" applyNumberFormat="1" applyFont="1" applyFill="1" applyBorder="1" applyAlignment="1">
      <alignment vertical="center"/>
    </xf>
    <xf numFmtId="169" fontId="11" fillId="7" borderId="39" xfId="1" applyNumberFormat="1" applyFont="1" applyFill="1" applyBorder="1" applyAlignment="1">
      <alignment vertical="center"/>
    </xf>
    <xf numFmtId="169" fontId="11" fillId="7" borderId="45" xfId="1" applyNumberFormat="1" applyFont="1" applyFill="1" applyBorder="1" applyAlignment="1">
      <alignment vertical="center"/>
    </xf>
    <xf numFmtId="169" fontId="11" fillId="7" borderId="39" xfId="1" applyNumberFormat="1" applyFont="1" applyFill="1" applyBorder="1" applyAlignment="1">
      <alignment horizontal="right" vertical="center"/>
    </xf>
    <xf numFmtId="168" fontId="11" fillId="7" borderId="39" xfId="1" applyNumberFormat="1" applyFont="1" applyFill="1" applyBorder="1" applyAlignment="1" applyProtection="1">
      <alignment vertical="center"/>
    </xf>
    <xf numFmtId="169" fontId="11" fillId="7" borderId="44" xfId="1" applyNumberFormat="1" applyFont="1" applyFill="1" applyBorder="1" applyAlignment="1">
      <alignment horizontal="right" vertical="center"/>
    </xf>
    <xf numFmtId="168" fontId="11" fillId="7" borderId="39" xfId="1" applyNumberFormat="1" applyFont="1" applyFill="1" applyBorder="1" applyAlignment="1">
      <alignment horizontal="right" vertical="center"/>
    </xf>
    <xf numFmtId="169" fontId="11" fillId="7" borderId="44" xfId="1" applyNumberFormat="1" applyFont="1" applyFill="1" applyBorder="1" applyAlignment="1">
      <alignment vertical="center"/>
    </xf>
    <xf numFmtId="168" fontId="11" fillId="7" borderId="62" xfId="1" applyNumberFormat="1" applyFont="1" applyFill="1" applyBorder="1" applyAlignment="1">
      <alignment vertical="center"/>
    </xf>
    <xf numFmtId="0" fontId="11" fillId="8" borderId="42" xfId="0" applyFont="1" applyFill="1" applyBorder="1" applyAlignment="1">
      <alignment horizontal="justify" vertical="center"/>
    </xf>
    <xf numFmtId="168" fontId="11" fillId="8" borderId="41" xfId="1" applyNumberFormat="1" applyFont="1" applyFill="1" applyBorder="1" applyAlignment="1">
      <alignment vertical="center"/>
    </xf>
    <xf numFmtId="168" fontId="11" fillId="8" borderId="39" xfId="1" applyNumberFormat="1" applyFont="1" applyFill="1" applyBorder="1" applyAlignment="1">
      <alignment vertical="center"/>
    </xf>
    <xf numFmtId="169" fontId="11" fillId="8" borderId="39" xfId="1" applyNumberFormat="1" applyFont="1" applyFill="1" applyBorder="1" applyAlignment="1">
      <alignment vertical="center"/>
    </xf>
    <xf numFmtId="169" fontId="11" fillId="8" borderId="45" xfId="1" applyNumberFormat="1" applyFont="1" applyFill="1" applyBorder="1" applyAlignment="1">
      <alignment vertical="center"/>
    </xf>
    <xf numFmtId="169" fontId="11" fillId="8" borderId="39" xfId="1" applyNumberFormat="1" applyFont="1" applyFill="1" applyBorder="1" applyAlignment="1">
      <alignment horizontal="right" vertical="center"/>
    </xf>
    <xf numFmtId="168" fontId="11" fillId="8" borderId="39" xfId="1" applyNumberFormat="1" applyFont="1" applyFill="1" applyBorder="1" applyAlignment="1" applyProtection="1">
      <alignment vertical="center"/>
    </xf>
    <xf numFmtId="169" fontId="11" fillId="8" borderId="44" xfId="1" applyNumberFormat="1" applyFont="1" applyFill="1" applyBorder="1" applyAlignment="1">
      <alignment horizontal="right" vertical="center"/>
    </xf>
    <xf numFmtId="168" fontId="11" fillId="8" borderId="39" xfId="1" applyNumberFormat="1" applyFont="1" applyFill="1" applyBorder="1" applyAlignment="1">
      <alignment horizontal="right" vertical="center"/>
    </xf>
    <xf numFmtId="169" fontId="11" fillId="8" borderId="44" xfId="1" applyNumberFormat="1" applyFont="1" applyFill="1" applyBorder="1" applyAlignment="1">
      <alignment vertical="center"/>
    </xf>
    <xf numFmtId="168" fontId="11" fillId="8" borderId="62" xfId="1" applyNumberFormat="1" applyFont="1" applyFill="1" applyBorder="1" applyAlignment="1">
      <alignment vertical="center"/>
    </xf>
    <xf numFmtId="0" fontId="11" fillId="6" borderId="42" xfId="0" applyFont="1" applyFill="1" applyBorder="1" applyAlignment="1">
      <alignment horizontal="justify" vertical="center"/>
    </xf>
    <xf numFmtId="168" fontId="11" fillId="6" borderId="41" xfId="1" applyNumberFormat="1" applyFont="1" applyFill="1" applyBorder="1" applyAlignment="1">
      <alignment vertical="center"/>
    </xf>
    <xf numFmtId="168" fontId="11" fillId="6" borderId="39" xfId="1" applyNumberFormat="1" applyFont="1" applyFill="1" applyBorder="1" applyAlignment="1">
      <alignment vertical="center"/>
    </xf>
    <xf numFmtId="169" fontId="11" fillId="6" borderId="39" xfId="1" applyNumberFormat="1" applyFont="1" applyFill="1" applyBorder="1" applyAlignment="1">
      <alignment vertical="center"/>
    </xf>
    <xf numFmtId="169" fontId="11" fillId="6" borderId="45" xfId="1" applyNumberFormat="1" applyFont="1" applyFill="1" applyBorder="1" applyAlignment="1">
      <alignment vertical="center"/>
    </xf>
    <xf numFmtId="169" fontId="11" fillId="6" borderId="39" xfId="1" applyNumberFormat="1" applyFont="1" applyFill="1" applyBorder="1" applyAlignment="1">
      <alignment horizontal="right" vertical="center"/>
    </xf>
    <xf numFmtId="168" fontId="11" fillId="6" borderId="39" xfId="1" applyNumberFormat="1" applyFont="1" applyFill="1" applyBorder="1" applyAlignment="1" applyProtection="1">
      <alignment vertical="center"/>
    </xf>
    <xf numFmtId="169" fontId="11" fillId="6" borderId="44" xfId="1" applyNumberFormat="1" applyFont="1" applyFill="1" applyBorder="1" applyAlignment="1">
      <alignment horizontal="right" vertical="center"/>
    </xf>
    <xf numFmtId="168" fontId="11" fillId="6" borderId="39" xfId="1" applyNumberFormat="1" applyFont="1" applyFill="1" applyBorder="1" applyAlignment="1">
      <alignment horizontal="right" vertical="center"/>
    </xf>
    <xf numFmtId="169" fontId="11" fillId="6" borderId="44" xfId="1" applyNumberFormat="1" applyFont="1" applyFill="1" applyBorder="1" applyAlignment="1">
      <alignment vertical="center"/>
    </xf>
    <xf numFmtId="168" fontId="11" fillId="6" borderId="62" xfId="1" applyNumberFormat="1" applyFont="1" applyFill="1" applyBorder="1" applyAlignment="1">
      <alignment vertical="center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166" fontId="11" fillId="3" borderId="57" xfId="0" applyNumberFormat="1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168" fontId="11" fillId="4" borderId="45" xfId="1" applyNumberFormat="1" applyFont="1" applyFill="1" applyBorder="1" applyAlignment="1">
      <alignment vertical="center"/>
    </xf>
    <xf numFmtId="168" fontId="11" fillId="6" borderId="45" xfId="1" applyNumberFormat="1" applyFont="1" applyFill="1" applyBorder="1" applyAlignment="1">
      <alignment vertical="center"/>
    </xf>
    <xf numFmtId="168" fontId="11" fillId="7" borderId="45" xfId="1" applyNumberFormat="1" applyFont="1" applyFill="1" applyBorder="1" applyAlignment="1">
      <alignment vertical="center"/>
    </xf>
    <xf numFmtId="168" fontId="11" fillId="8" borderId="45" xfId="1" applyNumberFormat="1" applyFont="1" applyFill="1" applyBorder="1" applyAlignment="1">
      <alignment vertical="center"/>
    </xf>
    <xf numFmtId="168" fontId="11" fillId="5" borderId="45" xfId="1" applyNumberFormat="1" applyFont="1" applyFill="1" applyBorder="1" applyAlignment="1">
      <alignment vertical="center"/>
    </xf>
    <xf numFmtId="168" fontId="11" fillId="9" borderId="45" xfId="1" applyNumberFormat="1" applyFont="1" applyFill="1" applyBorder="1" applyAlignment="1">
      <alignment vertical="center"/>
    </xf>
    <xf numFmtId="0" fontId="11" fillId="3" borderId="62" xfId="0" applyFont="1" applyFill="1" applyBorder="1" applyAlignment="1">
      <alignment horizontal="center" vertical="center" wrapText="1"/>
    </xf>
    <xf numFmtId="166" fontId="11" fillId="3" borderId="41" xfId="0" applyNumberFormat="1" applyFont="1" applyFill="1" applyBorder="1" applyAlignment="1">
      <alignment horizontal="center" vertical="center" wrapText="1"/>
    </xf>
    <xf numFmtId="169" fontId="10" fillId="0" borderId="55" xfId="1" applyNumberFormat="1" applyFont="1" applyFill="1" applyBorder="1" applyAlignment="1">
      <alignment vertical="center"/>
    </xf>
    <xf numFmtId="168" fontId="10" fillId="0" borderId="54" xfId="1" applyNumberFormat="1" applyFont="1" applyFill="1" applyBorder="1" applyAlignment="1">
      <alignment vertical="center"/>
    </xf>
    <xf numFmtId="169" fontId="11" fillId="0" borderId="51" xfId="1" applyNumberFormat="1" applyFont="1" applyBorder="1" applyAlignment="1" applyProtection="1">
      <alignment vertical="center"/>
    </xf>
    <xf numFmtId="169" fontId="11" fillId="0" borderId="51" xfId="1" applyNumberFormat="1" applyFont="1" applyBorder="1" applyAlignment="1">
      <alignment vertical="center"/>
    </xf>
    <xf numFmtId="169" fontId="11" fillId="4" borderId="45" xfId="1" applyNumberFormat="1" applyFont="1" applyFill="1" applyBorder="1" applyAlignment="1">
      <alignment horizontal="right" vertical="center"/>
    </xf>
    <xf numFmtId="169" fontId="10" fillId="0" borderId="51" xfId="1" applyNumberFormat="1" applyFont="1" applyBorder="1" applyAlignment="1">
      <alignment horizontal="right" vertical="center"/>
    </xf>
    <xf numFmtId="169" fontId="10" fillId="0" borderId="51" xfId="1" applyNumberFormat="1" applyFont="1" applyFill="1" applyBorder="1" applyAlignment="1">
      <alignment horizontal="right" vertical="center"/>
    </xf>
    <xf numFmtId="169" fontId="11" fillId="6" borderId="45" xfId="1" applyNumberFormat="1" applyFont="1" applyFill="1" applyBorder="1" applyAlignment="1">
      <alignment horizontal="right" vertical="center"/>
    </xf>
    <xf numFmtId="169" fontId="11" fillId="0" borderId="51" xfId="1" applyNumberFormat="1" applyFont="1" applyFill="1" applyBorder="1" applyAlignment="1">
      <alignment horizontal="right" vertical="center"/>
    </xf>
    <xf numFmtId="169" fontId="11" fillId="7" borderId="45" xfId="1" applyNumberFormat="1" applyFont="1" applyFill="1" applyBorder="1" applyAlignment="1">
      <alignment horizontal="right" vertical="center"/>
    </xf>
    <xf numFmtId="169" fontId="11" fillId="8" borderId="45" xfId="1" applyNumberFormat="1" applyFont="1" applyFill="1" applyBorder="1" applyAlignment="1">
      <alignment horizontal="right" vertical="center"/>
    </xf>
    <xf numFmtId="169" fontId="11" fillId="5" borderId="45" xfId="1" applyNumberFormat="1" applyFont="1" applyFill="1" applyBorder="1" applyAlignment="1">
      <alignment horizontal="right" vertical="center"/>
    </xf>
    <xf numFmtId="169" fontId="11" fillId="9" borderId="45" xfId="1" applyNumberFormat="1" applyFont="1" applyFill="1" applyBorder="1" applyAlignment="1">
      <alignment horizontal="right" vertical="center"/>
    </xf>
    <xf numFmtId="168" fontId="11" fillId="0" borderId="55" xfId="1" applyNumberFormat="1" applyFont="1" applyBorder="1" applyAlignment="1">
      <alignment vertical="center"/>
    </xf>
    <xf numFmtId="168" fontId="11" fillId="4" borderId="41" xfId="1" applyNumberFormat="1" applyFont="1" applyFill="1" applyBorder="1" applyAlignment="1" applyProtection="1">
      <alignment vertical="center"/>
    </xf>
    <xf numFmtId="168" fontId="11" fillId="4" borderId="44" xfId="1" applyNumberFormat="1" applyFont="1" applyFill="1" applyBorder="1" applyAlignment="1">
      <alignment vertical="center"/>
    </xf>
    <xf numFmtId="168" fontId="11" fillId="6" borderId="41" xfId="1" applyNumberFormat="1" applyFont="1" applyFill="1" applyBorder="1" applyAlignment="1" applyProtection="1">
      <alignment vertical="center"/>
    </xf>
    <xf numFmtId="168" fontId="11" fillId="6" borderId="44" xfId="1" applyNumberFormat="1" applyFont="1" applyFill="1" applyBorder="1" applyAlignment="1">
      <alignment vertical="center"/>
    </xf>
    <xf numFmtId="168" fontId="11" fillId="0" borderId="55" xfId="1" applyNumberFormat="1" applyFont="1" applyFill="1" applyBorder="1" applyAlignment="1">
      <alignment horizontal="right" vertical="center"/>
    </xf>
    <xf numFmtId="168" fontId="11" fillId="7" borderId="41" xfId="1" applyNumberFormat="1" applyFont="1" applyFill="1" applyBorder="1" applyAlignment="1" applyProtection="1">
      <alignment vertical="center"/>
    </xf>
    <xf numFmtId="168" fontId="11" fillId="7" borderId="44" xfId="1" applyNumberFormat="1" applyFont="1" applyFill="1" applyBorder="1" applyAlignment="1">
      <alignment vertical="center"/>
    </xf>
    <xf numFmtId="168" fontId="11" fillId="8" borderId="41" xfId="1" applyNumberFormat="1" applyFont="1" applyFill="1" applyBorder="1" applyAlignment="1" applyProtection="1">
      <alignment vertical="center"/>
    </xf>
    <xf numFmtId="168" fontId="11" fillId="8" borderId="44" xfId="1" applyNumberFormat="1" applyFont="1" applyFill="1" applyBorder="1" applyAlignment="1">
      <alignment vertical="center"/>
    </xf>
    <xf numFmtId="168" fontId="10" fillId="0" borderId="54" xfId="1" applyNumberFormat="1" applyFont="1" applyBorder="1" applyAlignment="1">
      <alignment horizontal="right" vertical="center"/>
    </xf>
    <xf numFmtId="168" fontId="11" fillId="5" borderId="41" xfId="1" applyNumberFormat="1" applyFont="1" applyFill="1" applyBorder="1" applyAlignment="1" applyProtection="1">
      <alignment vertical="center"/>
    </xf>
    <xf numFmtId="168" fontId="11" fillId="5" borderId="44" xfId="1" applyNumberFormat="1" applyFont="1" applyFill="1" applyBorder="1" applyAlignment="1">
      <alignment vertical="center"/>
    </xf>
    <xf numFmtId="168" fontId="10" fillId="0" borderId="54" xfId="1" applyNumberFormat="1" applyFont="1" applyBorder="1" applyAlignment="1" applyProtection="1">
      <alignment vertical="center"/>
    </xf>
    <xf numFmtId="168" fontId="11" fillId="9" borderId="41" xfId="1" applyNumberFormat="1" applyFont="1" applyFill="1" applyBorder="1" applyAlignment="1" applyProtection="1">
      <alignment vertical="center"/>
    </xf>
    <xf numFmtId="168" fontId="11" fillId="9" borderId="44" xfId="1" applyNumberFormat="1" applyFont="1" applyFill="1" applyBorder="1" applyAlignment="1">
      <alignment vertical="center"/>
    </xf>
    <xf numFmtId="0" fontId="11" fillId="3" borderId="65" xfId="0" applyFont="1" applyFill="1" applyBorder="1" applyAlignment="1">
      <alignment horizontal="center" vertical="center" wrapText="1"/>
    </xf>
    <xf numFmtId="168" fontId="10" fillId="0" borderId="63" xfId="1" applyNumberFormat="1" applyFont="1" applyBorder="1" applyAlignment="1">
      <alignment vertical="center"/>
    </xf>
    <xf numFmtId="168" fontId="11" fillId="0" borderId="63" xfId="1" applyNumberFormat="1" applyFont="1" applyBorder="1" applyAlignment="1">
      <alignment vertical="center"/>
    </xf>
    <xf numFmtId="168" fontId="11" fillId="4" borderId="42" xfId="1" applyNumberFormat="1" applyFont="1" applyFill="1" applyBorder="1" applyAlignment="1">
      <alignment vertical="center"/>
    </xf>
    <xf numFmtId="168" fontId="11" fillId="0" borderId="63" xfId="1" applyNumberFormat="1" applyFont="1" applyFill="1" applyBorder="1" applyAlignment="1">
      <alignment vertical="center"/>
    </xf>
    <xf numFmtId="168" fontId="11" fillId="6" borderId="42" xfId="1" applyNumberFormat="1" applyFont="1" applyFill="1" applyBorder="1" applyAlignment="1">
      <alignment vertical="center"/>
    </xf>
    <xf numFmtId="168" fontId="11" fillId="0" borderId="63" xfId="1" applyNumberFormat="1" applyFont="1" applyFill="1" applyBorder="1" applyAlignment="1">
      <alignment horizontal="right" vertical="center"/>
    </xf>
    <xf numFmtId="168" fontId="11" fillId="7" borderId="42" xfId="1" applyNumberFormat="1" applyFont="1" applyFill="1" applyBorder="1" applyAlignment="1">
      <alignment vertical="center"/>
    </xf>
    <xf numFmtId="168" fontId="11" fillId="8" borderId="42" xfId="1" applyNumberFormat="1" applyFont="1" applyFill="1" applyBorder="1" applyAlignment="1">
      <alignment vertical="center"/>
    </xf>
    <xf numFmtId="168" fontId="11" fillId="5" borderId="42" xfId="1" applyNumberFormat="1" applyFont="1" applyFill="1" applyBorder="1" applyAlignment="1">
      <alignment vertical="center"/>
    </xf>
    <xf numFmtId="168" fontId="11" fillId="9" borderId="42" xfId="1" applyNumberFormat="1" applyFont="1" applyFill="1" applyBorder="1" applyAlignment="1">
      <alignment vertical="center"/>
    </xf>
    <xf numFmtId="0" fontId="11" fillId="3" borderId="59" xfId="0" applyFont="1" applyFill="1" applyBorder="1" applyAlignment="1">
      <alignment horizontal="center" vertical="center" wrapText="1"/>
    </xf>
    <xf numFmtId="169" fontId="11" fillId="0" borderId="52" xfId="1" applyNumberFormat="1" applyFont="1" applyBorder="1" applyAlignment="1">
      <alignment vertical="center"/>
    </xf>
    <xf numFmtId="169" fontId="11" fillId="4" borderId="62" xfId="1" applyNumberFormat="1" applyFont="1" applyFill="1" applyBorder="1" applyAlignment="1">
      <alignment vertical="center"/>
    </xf>
    <xf numFmtId="169" fontId="11" fillId="0" borderId="52" xfId="1" applyNumberFormat="1" applyFont="1" applyFill="1" applyBorder="1" applyAlignment="1">
      <alignment vertical="center"/>
    </xf>
    <xf numFmtId="169" fontId="11" fillId="6" borderId="62" xfId="1" applyNumberFormat="1" applyFont="1" applyFill="1" applyBorder="1" applyAlignment="1">
      <alignment vertical="center"/>
    </xf>
    <xf numFmtId="169" fontId="11" fillId="0" borderId="52" xfId="1" applyNumberFormat="1" applyFont="1" applyFill="1" applyBorder="1" applyAlignment="1">
      <alignment horizontal="right" vertical="center"/>
    </xf>
    <xf numFmtId="169" fontId="11" fillId="7" borderId="62" xfId="1" applyNumberFormat="1" applyFont="1" applyFill="1" applyBorder="1" applyAlignment="1">
      <alignment vertical="center"/>
    </xf>
    <xf numFmtId="169" fontId="11" fillId="8" borderId="62" xfId="1" applyNumberFormat="1" applyFont="1" applyFill="1" applyBorder="1" applyAlignment="1">
      <alignment vertical="center"/>
    </xf>
    <xf numFmtId="169" fontId="11" fillId="5" borderId="62" xfId="1" applyNumberFormat="1" applyFont="1" applyFill="1" applyBorder="1" applyAlignment="1">
      <alignment vertical="center"/>
    </xf>
    <xf numFmtId="169" fontId="11" fillId="9" borderId="62" xfId="1" applyNumberFormat="1" applyFont="1" applyFill="1" applyBorder="1" applyAlignment="1">
      <alignment vertical="center"/>
    </xf>
    <xf numFmtId="166" fontId="11" fillId="3" borderId="58" xfId="0" applyNumberFormat="1" applyFont="1" applyFill="1" applyBorder="1" applyAlignment="1">
      <alignment horizontal="center" vertical="center" wrapText="1"/>
    </xf>
    <xf numFmtId="168" fontId="11" fillId="4" borderId="41" xfId="1" applyNumberFormat="1" applyFont="1" applyFill="1" applyBorder="1" applyAlignment="1">
      <alignment horizontal="right" vertical="center"/>
    </xf>
    <xf numFmtId="168" fontId="10" fillId="0" borderId="54" xfId="1" applyNumberFormat="1" applyFont="1" applyFill="1" applyBorder="1" applyAlignment="1">
      <alignment horizontal="right" vertical="center"/>
    </xf>
    <xf numFmtId="168" fontId="11" fillId="6" borderId="41" xfId="1" applyNumberFormat="1" applyFont="1" applyFill="1" applyBorder="1" applyAlignment="1">
      <alignment horizontal="right" vertical="center"/>
    </xf>
    <xf numFmtId="168" fontId="11" fillId="7" borderId="41" xfId="1" applyNumberFormat="1" applyFont="1" applyFill="1" applyBorder="1" applyAlignment="1">
      <alignment horizontal="right" vertical="center"/>
    </xf>
    <xf numFmtId="168" fontId="11" fillId="8" borderId="41" xfId="1" applyNumberFormat="1" applyFont="1" applyFill="1" applyBorder="1" applyAlignment="1">
      <alignment horizontal="right" vertical="center"/>
    </xf>
    <xf numFmtId="168" fontId="11" fillId="5" borderId="41" xfId="1" applyNumberFormat="1" applyFont="1" applyFill="1" applyBorder="1" applyAlignment="1">
      <alignment horizontal="right" vertical="center"/>
    </xf>
    <xf numFmtId="168" fontId="11" fillId="9" borderId="41" xfId="1" applyNumberFormat="1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center" vertical="center" wrapText="1"/>
    </xf>
    <xf numFmtId="166" fontId="11" fillId="3" borderId="47" xfId="0" applyNumberFormat="1" applyFont="1" applyFill="1" applyBorder="1" applyAlignment="1">
      <alignment horizontal="center" vertical="center" wrapText="1"/>
    </xf>
    <xf numFmtId="168" fontId="10" fillId="0" borderId="64" xfId="1" applyNumberFormat="1" applyFont="1" applyBorder="1" applyAlignment="1">
      <alignment vertical="center"/>
    </xf>
    <xf numFmtId="168" fontId="11" fillId="0" borderId="64" xfId="1" applyNumberFormat="1" applyFont="1" applyBorder="1" applyAlignment="1">
      <alignment vertical="center"/>
    </xf>
    <xf numFmtId="168" fontId="11" fillId="4" borderId="47" xfId="1" applyNumberFormat="1" applyFont="1" applyFill="1" applyBorder="1" applyAlignment="1">
      <alignment vertical="center"/>
    </xf>
    <xf numFmtId="168" fontId="11" fillId="0" borderId="64" xfId="1" applyNumberFormat="1" applyFont="1" applyFill="1" applyBorder="1" applyAlignment="1">
      <alignment vertical="center"/>
    </xf>
    <xf numFmtId="168" fontId="11" fillId="6" borderId="47" xfId="1" applyNumberFormat="1" applyFont="1" applyFill="1" applyBorder="1" applyAlignment="1">
      <alignment vertical="center"/>
    </xf>
    <xf numFmtId="168" fontId="11" fillId="0" borderId="64" xfId="1" applyNumberFormat="1" applyFont="1" applyFill="1" applyBorder="1" applyAlignment="1">
      <alignment horizontal="right" vertical="center"/>
    </xf>
    <xf numFmtId="168" fontId="11" fillId="7" borderId="47" xfId="1" applyNumberFormat="1" applyFont="1" applyFill="1" applyBorder="1" applyAlignment="1">
      <alignment vertical="center"/>
    </xf>
    <xf numFmtId="168" fontId="11" fillId="8" borderId="47" xfId="1" applyNumberFormat="1" applyFont="1" applyFill="1" applyBorder="1" applyAlignment="1">
      <alignment vertical="center"/>
    </xf>
    <xf numFmtId="168" fontId="11" fillId="5" borderId="47" xfId="1" applyNumberFormat="1" applyFont="1" applyFill="1" applyBorder="1" applyAlignment="1">
      <alignment vertical="center"/>
    </xf>
    <xf numFmtId="168" fontId="11" fillId="9" borderId="47" xfId="1" applyNumberFormat="1" applyFont="1" applyFill="1" applyBorder="1" applyAlignment="1">
      <alignment vertical="center"/>
    </xf>
    <xf numFmtId="166" fontId="11" fillId="3" borderId="59" xfId="0" applyNumberFormat="1" applyFont="1" applyFill="1" applyBorder="1" applyAlignment="1">
      <alignment horizontal="center" vertical="center" wrapText="1"/>
    </xf>
    <xf numFmtId="168" fontId="10" fillId="0" borderId="55" xfId="1" applyNumberFormat="1" applyFont="1" applyBorder="1" applyAlignment="1">
      <alignment horizontal="right" vertical="center"/>
    </xf>
    <xf numFmtId="0" fontId="12" fillId="10" borderId="42" xfId="0" applyFont="1" applyFill="1" applyBorder="1" applyAlignment="1">
      <alignment horizontal="justify" vertical="center"/>
    </xf>
    <xf numFmtId="168" fontId="12" fillId="10" borderId="41" xfId="1" applyNumberFormat="1" applyFont="1" applyFill="1" applyBorder="1" applyAlignment="1">
      <alignment horizontal="right" vertical="center"/>
    </xf>
    <xf numFmtId="168" fontId="12" fillId="10" borderId="45" xfId="1" applyNumberFormat="1" applyFont="1" applyFill="1" applyBorder="1" applyAlignment="1">
      <alignment vertical="center"/>
    </xf>
    <xf numFmtId="168" fontId="12" fillId="10" borderId="41" xfId="1" applyNumberFormat="1" applyFont="1" applyFill="1" applyBorder="1" applyAlignment="1">
      <alignment vertical="center"/>
    </xf>
    <xf numFmtId="168" fontId="12" fillId="10" borderId="39" xfId="1" applyNumberFormat="1" applyFont="1" applyFill="1" applyBorder="1" applyAlignment="1">
      <alignment horizontal="right" vertical="center"/>
    </xf>
    <xf numFmtId="169" fontId="12" fillId="10" borderId="44" xfId="1" applyNumberFormat="1" applyFont="1" applyFill="1" applyBorder="1" applyAlignment="1">
      <alignment vertical="center"/>
    </xf>
    <xf numFmtId="168" fontId="12" fillId="10" borderId="62" xfId="1" applyNumberFormat="1" applyFont="1" applyFill="1" applyBorder="1" applyAlignment="1">
      <alignment horizontal="right" vertical="center"/>
    </xf>
    <xf numFmtId="169" fontId="12" fillId="10" borderId="39" xfId="1" applyNumberFormat="1" applyFont="1" applyFill="1" applyBorder="1" applyAlignment="1">
      <alignment vertical="center"/>
    </xf>
    <xf numFmtId="169" fontId="12" fillId="10" borderId="45" xfId="1" applyNumberFormat="1" applyFont="1" applyFill="1" applyBorder="1" applyAlignment="1">
      <alignment vertical="center"/>
    </xf>
    <xf numFmtId="169" fontId="12" fillId="10" borderId="45" xfId="1" applyNumberFormat="1" applyFont="1" applyFill="1" applyBorder="1" applyAlignment="1">
      <alignment horizontal="right" vertical="center"/>
    </xf>
    <xf numFmtId="169" fontId="12" fillId="10" borderId="39" xfId="1" applyNumberFormat="1" applyFont="1" applyFill="1" applyBorder="1" applyAlignment="1">
      <alignment horizontal="right" vertical="center"/>
    </xf>
    <xf numFmtId="168" fontId="12" fillId="10" borderId="44" xfId="1" applyNumberFormat="1" applyFont="1" applyFill="1" applyBorder="1" applyAlignment="1">
      <alignment horizontal="right" vertical="center"/>
    </xf>
    <xf numFmtId="169" fontId="12" fillId="10" borderId="44" xfId="1" applyNumberFormat="1" applyFont="1" applyFill="1" applyBorder="1" applyAlignment="1">
      <alignment horizontal="right" vertical="center"/>
    </xf>
    <xf numFmtId="168" fontId="12" fillId="10" borderId="42" xfId="1" applyNumberFormat="1" applyFont="1" applyFill="1" applyBorder="1" applyAlignment="1">
      <alignment horizontal="right" vertical="center"/>
    </xf>
    <xf numFmtId="169" fontId="12" fillId="10" borderId="62" xfId="1" applyNumberFormat="1" applyFont="1" applyFill="1" applyBorder="1" applyAlignment="1">
      <alignment horizontal="right" vertical="center"/>
    </xf>
    <xf numFmtId="168" fontId="12" fillId="10" borderId="47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166" fontId="2" fillId="0" borderId="5" xfId="0" applyNumberFormat="1" applyFont="1" applyBorder="1" applyAlignment="1">
      <alignment horizontal="center"/>
    </xf>
    <xf numFmtId="166" fontId="2" fillId="0" borderId="3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2" fillId="2" borderId="16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6" xfId="0" applyFont="1" applyFill="1" applyBorder="1" applyAlignment="1">
      <alignment horizontal="right" wrapText="1"/>
    </xf>
    <xf numFmtId="0" fontId="15" fillId="0" borderId="0" xfId="0" applyFont="1" applyFill="1" applyAlignment="1">
      <alignment horizontal="center" vertical="center" wrapText="1"/>
    </xf>
    <xf numFmtId="166" fontId="11" fillId="3" borderId="50" xfId="0" applyNumberFormat="1" applyFont="1" applyFill="1" applyBorder="1" applyAlignment="1">
      <alignment horizontal="center" vertical="center"/>
    </xf>
    <xf numFmtId="166" fontId="11" fillId="3" borderId="60" xfId="0" applyNumberFormat="1" applyFont="1" applyFill="1" applyBorder="1" applyAlignment="1">
      <alignment horizontal="center" vertical="center"/>
    </xf>
    <xf numFmtId="166" fontId="11" fillId="3" borderId="61" xfId="0" applyNumberFormat="1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6" fontId="11" fillId="3" borderId="49" xfId="0" applyNumberFormat="1" applyFont="1" applyFill="1" applyBorder="1" applyAlignment="1">
      <alignment horizontal="center" vertical="center"/>
    </xf>
    <xf numFmtId="166" fontId="11" fillId="3" borderId="48" xfId="0" applyNumberFormat="1" applyFont="1" applyFill="1" applyBorder="1" applyAlignment="1">
      <alignment horizontal="center" vertical="center"/>
    </xf>
    <xf numFmtId="166" fontId="11" fillId="3" borderId="43" xfId="0" applyNumberFormat="1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/>
    </xf>
  </cellXfs>
  <cellStyles count="3">
    <cellStyle name="Millares" xfId="1" builtinId="3"/>
    <cellStyle name="Millares [0]" xfId="2" builtinId="6"/>
    <cellStyle name="Normal" xfId="0" builtinId="0"/>
  </cellStyles>
  <dxfs count="2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C5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Administración Distrital 
Ejecución presupuestal</a:t>
            </a:r>
          </a:p>
        </c:rich>
      </c:tx>
      <c:layout>
        <c:manualLayout>
          <c:xMode val="edge"/>
          <c:yMode val="edge"/>
          <c:x val="0.27425373134328357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8805970149255"/>
          <c:y val="0.31065088757396447"/>
          <c:w val="0.82649253731343286"/>
          <c:h val="0.48520710059171596"/>
        </c:manualLayout>
      </c:layout>
      <c:lineChart>
        <c:grouping val="standard"/>
        <c:varyColors val="0"/>
        <c:ser>
          <c:idx val="2"/>
          <c:order val="0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1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2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3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6"/>
          <c:order val="4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7"/>
          <c:order val="5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6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8"/>
          <c:order val="7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9"/>
          <c:order val="8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0"/>
          <c:order val="9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1"/>
          <c:order val="10"/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'Ingresos Ad Central'!#REF!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Ad Central'!#REF!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450224"/>
        <c:axId val="-48449136"/>
      </c:lineChart>
      <c:catAx>
        <c:axId val="-4845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4844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449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Billones de $ de 2008</a:t>
                </a:r>
              </a:p>
            </c:rich>
          </c:tx>
          <c:layout>
            <c:manualLayout>
              <c:xMode val="edge"/>
              <c:yMode val="edge"/>
              <c:x val="2.9850746268656716E-2"/>
              <c:y val="0.31065088757396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48450224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0</xdr:col>
      <xdr:colOff>828675</xdr:colOff>
      <xdr:row>3</xdr:row>
      <xdr:rowOff>123825</xdr:rowOff>
    </xdr:to>
    <xdr:pic>
      <xdr:nvPicPr>
        <xdr:cNvPr id="1041" name="Picture 1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0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8096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391583</xdr:colOff>
      <xdr:row>0</xdr:row>
      <xdr:rowOff>52917</xdr:rowOff>
    </xdr:from>
    <xdr:to>
      <xdr:col>1</xdr:col>
      <xdr:colOff>3630083</xdr:colOff>
      <xdr:row>3</xdr:row>
      <xdr:rowOff>482600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52917"/>
          <a:ext cx="3238500" cy="194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18</xdr:row>
      <xdr:rowOff>152400</xdr:rowOff>
    </xdr:from>
    <xdr:to>
      <xdr:col>11</xdr:col>
      <xdr:colOff>419100</xdr:colOff>
      <xdr:row>38</xdr:row>
      <xdr:rowOff>133350</xdr:rowOff>
    </xdr:to>
    <xdr:graphicFrame macro="">
      <xdr:nvGraphicFramePr>
        <xdr:cNvPr id="2070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3238500</xdr:colOff>
      <xdr:row>4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238500" cy="19431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0.83686</cdr:x>
      <cdr:y>0.28334</cdr:y>
    </cdr:from>
    <cdr:to>
      <cdr:x>0.95791</cdr:x>
      <cdr:y>0.3455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2505" y="912199"/>
          <a:ext cx="617990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Ingresos</a:t>
          </a:r>
        </a:p>
      </cdr:txBody>
    </cdr:sp>
  </cdr:relSizeAnchor>
  <cdr:relSizeAnchor xmlns:cdr="http://schemas.openxmlformats.org/drawingml/2006/chartDrawing">
    <cdr:from>
      <cdr:x>0.80128</cdr:x>
      <cdr:y>0.4226</cdr:y>
    </cdr:from>
    <cdr:to>
      <cdr:x>0.90221</cdr:x>
      <cdr:y>0.48476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0855" y="1360540"/>
          <a:ext cx="5152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Gastos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S88"/>
  <sheetViews>
    <sheetView showZeros="0" workbookViewId="0">
      <pane xSplit="1" ySplit="7" topLeftCell="B69" activePane="bottomRight" state="frozen"/>
      <selection pane="topRight" activeCell="B1" sqref="B1"/>
      <selection pane="bottomLeft" activeCell="A8" sqref="A8"/>
      <selection pane="bottomRight" activeCell="B5" sqref="B5:N82"/>
    </sheetView>
  </sheetViews>
  <sheetFormatPr baseColWidth="10" defaultRowHeight="12.75" x14ac:dyDescent="0.2"/>
  <cols>
    <col min="1" max="1" width="38.5703125" style="93" bestFit="1" customWidth="1"/>
    <col min="2" max="2" width="12.7109375" style="93" bestFit="1" customWidth="1"/>
    <col min="3" max="3" width="5.5703125" style="93" bestFit="1" customWidth="1"/>
    <col min="4" max="5" width="12.7109375" style="93" bestFit="1" customWidth="1"/>
    <col min="6" max="6" width="5.5703125" style="93" bestFit="1" customWidth="1"/>
    <col min="7" max="7" width="10.42578125" style="93" hidden="1" customWidth="1"/>
    <col min="8" max="8" width="12.7109375" style="93" hidden="1" customWidth="1"/>
    <col min="9" max="9" width="12.7109375" style="93" bestFit="1" customWidth="1"/>
    <col min="10" max="10" width="5.42578125" style="93" bestFit="1" customWidth="1"/>
    <col min="11" max="11" width="12.7109375" style="93" bestFit="1" customWidth="1"/>
    <col min="12" max="12" width="5.42578125" style="93" customWidth="1"/>
    <col min="13" max="13" width="12.7109375" style="93" bestFit="1" customWidth="1"/>
    <col min="14" max="14" width="5.5703125" style="93" bestFit="1" customWidth="1"/>
    <col min="15" max="15" width="12.7109375" style="93" bestFit="1" customWidth="1"/>
    <col min="16" max="16" width="5.5703125" style="93" bestFit="1" customWidth="1"/>
    <col min="17" max="17" width="12.7109375" style="93" customWidth="1"/>
    <col min="18" max="18" width="13.7109375" style="93" bestFit="1" customWidth="1"/>
    <col min="19" max="19" width="5.5703125" style="93" bestFit="1" customWidth="1"/>
    <col min="20" max="20" width="10.42578125" style="93" hidden="1" customWidth="1"/>
    <col min="21" max="21" width="13.7109375" style="93" hidden="1" customWidth="1"/>
    <col min="22" max="22" width="12.7109375" style="93" customWidth="1"/>
    <col min="23" max="23" width="5.42578125" style="93" customWidth="1"/>
    <col min="24" max="24" width="12.7109375" style="93" customWidth="1"/>
    <col min="25" max="25" width="5.42578125" style="93" bestFit="1" customWidth="1"/>
    <col min="26" max="26" width="12.7109375" style="93" bestFit="1" customWidth="1"/>
    <col min="27" max="27" width="5.5703125" style="93" bestFit="1" customWidth="1"/>
    <col min="28" max="28" width="12.7109375" style="93" bestFit="1" customWidth="1"/>
    <col min="29" max="29" width="7.140625" style="93" bestFit="1" customWidth="1"/>
    <col min="30" max="31" width="12.7109375" style="93" bestFit="1" customWidth="1"/>
    <col min="32" max="32" width="5.42578125" style="93" bestFit="1" customWidth="1"/>
    <col min="33" max="33" width="10.42578125" style="93" hidden="1" customWidth="1"/>
    <col min="34" max="34" width="12.7109375" style="93" hidden="1" customWidth="1"/>
    <col min="35" max="35" width="12.7109375" style="93" bestFit="1" customWidth="1"/>
    <col min="36" max="36" width="5.42578125" style="93" bestFit="1" customWidth="1"/>
    <col min="37" max="37" width="12.7109375" style="93" bestFit="1" customWidth="1"/>
    <col min="38" max="38" width="5.42578125" style="93" bestFit="1" customWidth="1"/>
    <col min="39" max="39" width="14.28515625" style="93" customWidth="1"/>
    <col min="40" max="40" width="5.42578125" style="93" bestFit="1" customWidth="1"/>
    <col min="41" max="41" width="12.7109375" style="93" bestFit="1" customWidth="1"/>
    <col min="42" max="42" width="7.140625" style="93" bestFit="1" customWidth="1"/>
    <col min="43" max="43" width="14.28515625" style="93" customWidth="1"/>
    <col min="44" max="44" width="5.5703125" style="93" bestFit="1" customWidth="1"/>
    <col min="45" max="45" width="12.7109375" style="93" bestFit="1" customWidth="1"/>
    <col min="46" max="46" width="5.5703125" style="93" bestFit="1" customWidth="1"/>
    <col min="47" max="47" width="12.7109375" style="93" bestFit="1" customWidth="1"/>
    <col min="48" max="48" width="5.42578125" style="93" bestFit="1" customWidth="1"/>
    <col min="49" max="49" width="13.85546875" style="93" customWidth="1"/>
    <col min="50" max="50" width="5.5703125" style="93" bestFit="1" customWidth="1"/>
    <col min="51" max="51" width="13.85546875" style="93" customWidth="1"/>
    <col min="52" max="52" width="5.5703125" style="93" bestFit="1" customWidth="1"/>
    <col min="53" max="53" width="15.42578125" style="93" customWidth="1"/>
    <col min="54" max="54" width="5.5703125" style="93" bestFit="1" customWidth="1"/>
    <col min="55" max="55" width="13.7109375" style="93" customWidth="1"/>
    <col min="56" max="56" width="5.42578125" style="93" bestFit="1" customWidth="1"/>
    <col min="57" max="57" width="12.7109375" style="93" bestFit="1" customWidth="1"/>
    <col min="58" max="58" width="5.42578125" style="93" bestFit="1" customWidth="1"/>
    <col min="59" max="59" width="14.42578125" style="93" customWidth="1"/>
    <col min="60" max="60" width="5.42578125" style="93" bestFit="1" customWidth="1"/>
    <col min="61" max="61" width="12.7109375" style="93" bestFit="1" customWidth="1"/>
    <col min="62" max="62" width="5.5703125" style="93" bestFit="1" customWidth="1"/>
    <col min="63" max="63" width="15" style="93" customWidth="1"/>
    <col min="64" max="64" width="6.5703125" style="93" customWidth="1"/>
    <col min="65" max="65" width="14.42578125" style="93" customWidth="1"/>
    <col min="66" max="66" width="6.28515625" style="93" customWidth="1"/>
    <col min="67" max="67" width="14.140625" style="93" customWidth="1"/>
    <col min="68" max="68" width="6.42578125" style="93" customWidth="1"/>
    <col min="69" max="69" width="15" style="93" customWidth="1"/>
    <col min="70" max="70" width="6.42578125" style="93" customWidth="1"/>
    <col min="71" max="71" width="13.85546875" style="93" customWidth="1"/>
    <col min="72" max="72" width="7.5703125" style="93" customWidth="1"/>
    <col min="73" max="73" width="14.42578125" style="93" customWidth="1"/>
    <col min="74" max="74" width="6.5703125" style="93" customWidth="1"/>
    <col min="75" max="75" width="14.28515625" style="93" customWidth="1"/>
    <col min="76" max="76" width="6" style="93" customWidth="1"/>
    <col min="77" max="77" width="13.85546875" style="93" customWidth="1"/>
    <col min="78" max="78" width="6.28515625" style="93" customWidth="1"/>
    <col min="79" max="79" width="12.7109375" style="93" bestFit="1" customWidth="1"/>
    <col min="80" max="80" width="5.5703125" style="93" bestFit="1" customWidth="1"/>
    <col min="81" max="81" width="13.7109375" style="93" customWidth="1"/>
    <col min="82" max="82" width="5.5703125" style="93" bestFit="1" customWidth="1"/>
    <col min="83" max="83" width="14" style="93" customWidth="1"/>
    <col min="84" max="84" width="6.5703125" style="93" customWidth="1"/>
    <col min="85" max="85" width="14" style="93" customWidth="1"/>
    <col min="86" max="86" width="6.5703125" style="93" customWidth="1"/>
    <col min="87" max="87" width="12" style="93" customWidth="1"/>
    <col min="88" max="88" width="6.5703125" style="93" customWidth="1"/>
    <col min="89" max="89" width="12.7109375" style="93" bestFit="1" customWidth="1"/>
    <col min="90" max="90" width="6.85546875" style="93" customWidth="1"/>
    <col min="91" max="91" width="14.28515625" style="93" bestFit="1" customWidth="1"/>
    <col min="92" max="92" width="5.5703125" style="93" bestFit="1" customWidth="1"/>
    <col min="93" max="93" width="14.28515625" style="93" bestFit="1" customWidth="1"/>
    <col min="94" max="94" width="5.5703125" style="93" bestFit="1" customWidth="1"/>
    <col min="95" max="95" width="14.28515625" style="93" bestFit="1" customWidth="1"/>
    <col min="96" max="96" width="5.42578125" style="93" bestFit="1" customWidth="1"/>
    <col min="97" max="97" width="12.7109375" style="93" bestFit="1" customWidth="1"/>
    <col min="98" max="98" width="5.42578125" style="93" bestFit="1" customWidth="1"/>
    <col min="99" max="99" width="14.28515625" style="93" bestFit="1" customWidth="1"/>
    <col min="100" max="100" width="5.42578125" style="93" bestFit="1" customWidth="1"/>
    <col min="101" max="101" width="12.7109375" style="93" bestFit="1" customWidth="1"/>
    <col min="102" max="103" width="6.5703125" style="93" bestFit="1" customWidth="1"/>
    <col min="104" max="104" width="12.7109375" style="93" bestFit="1" customWidth="1"/>
    <col min="105" max="105" width="5.5703125" style="93" bestFit="1" customWidth="1"/>
    <col min="106" max="106" width="12.7109375" style="93" bestFit="1" customWidth="1"/>
    <col min="107" max="107" width="5.42578125" style="93" bestFit="1" customWidth="1"/>
    <col min="108" max="108" width="11.140625" style="93" bestFit="1" customWidth="1"/>
    <col min="109" max="109" width="5.42578125" style="93" bestFit="1" customWidth="1"/>
    <col min="110" max="110" width="12.7109375" style="93" bestFit="1" customWidth="1"/>
    <col min="111" max="111" width="5.42578125" style="93" bestFit="1" customWidth="1"/>
    <col min="112" max="112" width="10" style="93" hidden="1" customWidth="1"/>
    <col min="113" max="113" width="5.85546875" style="93" hidden="1" customWidth="1"/>
    <col min="114" max="114" width="30.85546875" style="93" hidden="1" customWidth="1"/>
    <col min="115" max="115" width="12.7109375" style="93" hidden="1" customWidth="1"/>
    <col min="116" max="116" width="8.5703125" style="93" hidden="1" customWidth="1"/>
    <col min="117" max="117" width="12.7109375" style="93" hidden="1" customWidth="1"/>
    <col min="118" max="118" width="8.140625" style="93" hidden="1" customWidth="1"/>
    <col min="119" max="119" width="11.140625" style="93" hidden="1" customWidth="1"/>
    <col min="120" max="120" width="8.140625" style="93" hidden="1" customWidth="1"/>
    <col min="121" max="121" width="12.7109375" style="93" hidden="1" customWidth="1"/>
    <col min="122" max="122" width="8.140625" style="93" hidden="1" customWidth="1"/>
    <col min="123" max="123" width="12.7109375" style="93" hidden="1" customWidth="1"/>
    <col min="124" max="124" width="7.42578125" style="93" hidden="1" customWidth="1"/>
    <col min="125" max="125" width="30.85546875" style="93" hidden="1" customWidth="1"/>
    <col min="126" max="126" width="12.7109375" style="93" hidden="1" customWidth="1"/>
    <col min="127" max="127" width="8.5703125" style="93" hidden="1" customWidth="1"/>
    <col min="128" max="128" width="12.7109375" style="93" hidden="1" customWidth="1"/>
    <col min="129" max="129" width="8.140625" style="93" hidden="1" customWidth="1"/>
    <col min="130" max="130" width="11.140625" style="93" hidden="1" customWidth="1"/>
    <col min="131" max="131" width="8.140625" style="93" hidden="1" customWidth="1"/>
    <col min="132" max="132" width="12.7109375" style="93" hidden="1" customWidth="1"/>
    <col min="133" max="133" width="8.140625" style="93" hidden="1" customWidth="1"/>
    <col min="134" max="134" width="12.7109375" style="93" hidden="1" customWidth="1"/>
    <col min="135" max="135" width="7.42578125" style="93" hidden="1" customWidth="1"/>
    <col min="136" max="136" width="30.85546875" style="93" hidden="1" customWidth="1"/>
    <col min="137" max="137" width="12.7109375" style="93" hidden="1" customWidth="1"/>
    <col min="138" max="138" width="8.5703125" style="93" hidden="1" customWidth="1"/>
    <col min="139" max="139" width="12.7109375" style="93" hidden="1" customWidth="1"/>
    <col min="140" max="140" width="8.140625" style="93" hidden="1" customWidth="1"/>
    <col min="141" max="141" width="11.140625" style="93" hidden="1" customWidth="1"/>
    <col min="142" max="142" width="8.140625" style="93" hidden="1" customWidth="1"/>
    <col min="143" max="143" width="12.7109375" style="93" hidden="1" customWidth="1"/>
    <col min="144" max="144" width="8.140625" style="93" hidden="1" customWidth="1"/>
    <col min="145" max="145" width="12.7109375" style="93" hidden="1" customWidth="1"/>
    <col min="146" max="146" width="7.42578125" style="93" hidden="1" customWidth="1"/>
    <col min="147" max="147" width="30.85546875" style="93" hidden="1" customWidth="1"/>
    <col min="148" max="148" width="12.7109375" style="93" hidden="1" customWidth="1"/>
    <col min="149" max="149" width="8.5703125" style="93" hidden="1" customWidth="1"/>
    <col min="150" max="150" width="11.140625" style="93" hidden="1" customWidth="1"/>
    <col min="151" max="151" width="8.140625" style="93" hidden="1" customWidth="1"/>
    <col min="152" max="152" width="11.140625" style="93" hidden="1" customWidth="1"/>
    <col min="153" max="153" width="8.140625" style="93" hidden="1" customWidth="1"/>
    <col min="154" max="154" width="12.7109375" style="93" hidden="1" customWidth="1"/>
    <col min="155" max="155" width="8.140625" style="93" hidden="1" customWidth="1"/>
    <col min="156" max="156" width="12.7109375" style="93" hidden="1" customWidth="1"/>
    <col min="157" max="157" width="7.42578125" style="93" hidden="1" customWidth="1"/>
    <col min="158" max="158" width="30.85546875" style="93" hidden="1" customWidth="1"/>
    <col min="159" max="159" width="11.140625" style="93" hidden="1" customWidth="1"/>
    <col min="160" max="160" width="8.5703125" style="93" hidden="1" customWidth="1"/>
    <col min="161" max="161" width="11.140625" style="93" hidden="1" customWidth="1"/>
    <col min="162" max="162" width="8.140625" style="93" hidden="1" customWidth="1"/>
    <col min="163" max="163" width="11.140625" style="93" hidden="1" customWidth="1"/>
    <col min="164" max="164" width="8.140625" style="93" hidden="1" customWidth="1"/>
    <col min="165" max="165" width="11.140625" style="93" hidden="1" customWidth="1"/>
    <col min="166" max="166" width="8.140625" style="93" hidden="1" customWidth="1"/>
    <col min="167" max="167" width="11.140625" style="93" hidden="1" customWidth="1"/>
    <col min="168" max="168" width="7.42578125" style="93" hidden="1" customWidth="1"/>
    <col min="169" max="169" width="30.85546875" style="93" hidden="1" customWidth="1"/>
    <col min="170" max="170" width="11.140625" style="93" hidden="1" customWidth="1"/>
    <col min="171" max="171" width="8.5703125" style="93" hidden="1" customWidth="1"/>
    <col min="172" max="172" width="11.140625" style="93" hidden="1" customWidth="1"/>
    <col min="173" max="173" width="8.140625" style="93" hidden="1" customWidth="1"/>
    <col min="174" max="174" width="11" style="93" hidden="1" customWidth="1"/>
    <col min="175" max="175" width="8.140625" style="93" hidden="1" customWidth="1"/>
    <col min="176" max="176" width="11.140625" style="93" hidden="1" customWidth="1"/>
    <col min="177" max="177" width="8.140625" style="93" hidden="1" customWidth="1"/>
    <col min="178" max="178" width="11.140625" style="93" hidden="1" customWidth="1"/>
    <col min="179" max="179" width="7.42578125" style="93" hidden="1" customWidth="1"/>
    <col min="180" max="180" width="30.85546875" style="93" hidden="1" customWidth="1"/>
    <col min="181" max="181" width="11.140625" style="93" hidden="1" customWidth="1"/>
    <col min="182" max="182" width="8.5703125" style="93" hidden="1" customWidth="1"/>
    <col min="183" max="183" width="11.140625" style="93" hidden="1" customWidth="1"/>
    <col min="184" max="184" width="8.140625" style="93" hidden="1" customWidth="1"/>
    <col min="185" max="185" width="11" style="93" hidden="1" customWidth="1"/>
    <col min="186" max="186" width="8.140625" style="93" hidden="1" customWidth="1"/>
    <col min="187" max="187" width="11.140625" style="93" hidden="1" customWidth="1"/>
    <col min="188" max="188" width="8.140625" style="93" hidden="1" customWidth="1"/>
    <col min="189" max="189" width="11.140625" style="93" hidden="1" customWidth="1"/>
    <col min="190" max="190" width="7.42578125" style="93" hidden="1" customWidth="1"/>
    <col min="191" max="191" width="30.85546875" style="93" hidden="1" customWidth="1"/>
    <col min="192" max="192" width="11.140625" style="93" hidden="1" customWidth="1"/>
    <col min="193" max="193" width="8.5703125" style="93" hidden="1" customWidth="1"/>
    <col min="194" max="194" width="11.140625" style="93" hidden="1" customWidth="1"/>
    <col min="195" max="195" width="8.140625" style="93" hidden="1" customWidth="1"/>
    <col min="196" max="196" width="11" style="93" hidden="1" customWidth="1"/>
    <col min="197" max="197" width="8.140625" style="93" hidden="1" customWidth="1"/>
    <col min="198" max="198" width="11.140625" style="93" hidden="1" customWidth="1"/>
    <col min="199" max="199" width="8.140625" style="93" hidden="1" customWidth="1"/>
    <col min="200" max="200" width="11.140625" style="93" hidden="1" customWidth="1"/>
    <col min="201" max="201" width="7.42578125" style="93" hidden="1" customWidth="1"/>
    <col min="202" max="202" width="30.85546875" style="93" hidden="1" customWidth="1"/>
    <col min="203" max="203" width="11.140625" style="93" hidden="1" customWidth="1"/>
    <col min="204" max="204" width="8.5703125" style="93" hidden="1" customWidth="1"/>
    <col min="205" max="205" width="11.140625" style="93" hidden="1" customWidth="1"/>
    <col min="206" max="206" width="8.140625" style="93" hidden="1" customWidth="1"/>
    <col min="207" max="207" width="11" style="93" hidden="1" customWidth="1"/>
    <col min="208" max="208" width="8.140625" style="93" hidden="1" customWidth="1"/>
    <col min="209" max="209" width="11.140625" style="93" hidden="1" customWidth="1"/>
    <col min="210" max="210" width="8.140625" style="93" hidden="1" customWidth="1"/>
    <col min="211" max="211" width="11.140625" style="93" hidden="1" customWidth="1"/>
    <col min="212" max="212" width="7.42578125" style="93" hidden="1" customWidth="1"/>
    <col min="213" max="213" width="30.85546875" style="93" hidden="1" customWidth="1"/>
    <col min="214" max="214" width="12" style="93" hidden="1" customWidth="1"/>
    <col min="215" max="215" width="8.5703125" style="93" hidden="1" customWidth="1"/>
    <col min="216" max="216" width="12" style="93" hidden="1" customWidth="1"/>
    <col min="217" max="217" width="8.140625" style="93" hidden="1" customWidth="1"/>
    <col min="218" max="218" width="11" style="93" hidden="1" customWidth="1"/>
    <col min="219" max="219" width="8.140625" style="93" hidden="1" customWidth="1"/>
    <col min="220" max="220" width="11.140625" style="93" hidden="1" customWidth="1"/>
    <col min="221" max="221" width="8.140625" style="93" hidden="1" customWidth="1"/>
    <col min="222" max="222" width="11.140625" style="93" hidden="1" customWidth="1"/>
    <col min="223" max="223" width="7.42578125" style="93" hidden="1" customWidth="1"/>
    <col min="224" max="224" width="16.5703125" style="93" hidden="1" customWidth="1"/>
    <col min="225" max="225" width="8.5703125" style="93" hidden="1" customWidth="1"/>
    <col min="226" max="226" width="11.140625" style="93" hidden="1" customWidth="1"/>
    <col min="227" max="227" width="8.140625" style="93" hidden="1" customWidth="1"/>
    <col min="228" max="228" width="12" style="93" hidden="1" customWidth="1"/>
    <col min="229" max="229" width="5.85546875" style="93" hidden="1" customWidth="1"/>
    <col min="230" max="230" width="17.7109375" style="93" hidden="1" customWidth="1"/>
    <col min="231" max="231" width="8.5703125" style="93" hidden="1" customWidth="1"/>
    <col min="232" max="232" width="11" style="93" hidden="1" customWidth="1"/>
    <col min="233" max="233" width="8.140625" style="93" hidden="1" customWidth="1"/>
    <col min="234" max="234" width="11" style="93" hidden="1" customWidth="1"/>
    <col min="235" max="235" width="7.42578125" style="93" hidden="1" customWidth="1"/>
    <col min="236" max="236" width="17.7109375" style="93" hidden="1" customWidth="1"/>
    <col min="237" max="237" width="8.5703125" style="93" hidden="1" customWidth="1"/>
    <col min="238" max="238" width="11" style="93" hidden="1" customWidth="1"/>
    <col min="239" max="239" width="8.140625" style="93" hidden="1" customWidth="1"/>
    <col min="240" max="240" width="11" style="93" hidden="1" customWidth="1"/>
    <col min="241" max="241" width="5.85546875" style="93" hidden="1" customWidth="1"/>
    <col min="242" max="242" width="17.140625" style="93" hidden="1" customWidth="1"/>
    <col min="243" max="243" width="8.5703125" style="93" hidden="1" customWidth="1"/>
    <col min="244" max="244" width="11" style="93" hidden="1" customWidth="1"/>
    <col min="245" max="245" width="8.140625" style="93" hidden="1" customWidth="1"/>
    <col min="246" max="246" width="11" style="93" hidden="1" customWidth="1"/>
    <col min="247" max="247" width="7.42578125" style="93" hidden="1" customWidth="1"/>
    <col min="248" max="248" width="21.5703125" style="93" hidden="1" customWidth="1"/>
    <col min="249" max="249" width="8.5703125" style="93" hidden="1" customWidth="1"/>
    <col min="250" max="250" width="11" style="93" hidden="1" customWidth="1"/>
    <col min="251" max="251" width="8.140625" style="93" hidden="1" customWidth="1"/>
    <col min="252" max="252" width="11" style="93" hidden="1" customWidth="1"/>
    <col min="253" max="253" width="7.42578125" style="93" hidden="1" customWidth="1"/>
    <col min="254" max="16384" width="11.42578125" style="93"/>
  </cols>
  <sheetData>
    <row r="2" spans="1:253" x14ac:dyDescent="0.2">
      <c r="A2" s="2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253" x14ac:dyDescent="0.2">
      <c r="A3" s="200" t="s">
        <v>80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253" ht="13.5" thickBot="1" x14ac:dyDescent="0.25">
      <c r="A4" s="200" t="s">
        <v>81</v>
      </c>
      <c r="B4" s="101"/>
      <c r="C4" s="101"/>
      <c r="D4" s="101"/>
      <c r="E4" s="101"/>
      <c r="F4" s="101"/>
      <c r="G4" s="101"/>
      <c r="H4" s="101"/>
      <c r="I4" s="101"/>
      <c r="J4" s="107"/>
      <c r="K4" s="101"/>
      <c r="L4" s="101"/>
      <c r="M4" s="101"/>
      <c r="N4" s="101"/>
      <c r="O4" s="101"/>
      <c r="P4" s="101"/>
      <c r="IH4" s="93">
        <v>1981</v>
      </c>
    </row>
    <row r="5" spans="1:253" ht="13.5" thickBot="1" x14ac:dyDescent="0.25">
      <c r="A5" s="45"/>
      <c r="B5" s="460" t="s">
        <v>65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  <c r="O5" s="460" t="s">
        <v>66</v>
      </c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2"/>
      <c r="AB5" s="478" t="s">
        <v>67</v>
      </c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80"/>
      <c r="AO5" s="471" t="s">
        <v>68</v>
      </c>
      <c r="AP5" s="472"/>
      <c r="AQ5" s="472"/>
      <c r="AR5" s="472"/>
      <c r="AS5" s="472"/>
      <c r="AT5" s="472"/>
      <c r="AU5" s="472"/>
      <c r="AV5" s="472"/>
      <c r="AW5" s="472"/>
      <c r="AX5" s="473"/>
      <c r="AY5" s="471" t="s">
        <v>71</v>
      </c>
      <c r="AZ5" s="472"/>
      <c r="BA5" s="472"/>
      <c r="BB5" s="472"/>
      <c r="BC5" s="472"/>
      <c r="BD5" s="472"/>
      <c r="BE5" s="472"/>
      <c r="BF5" s="472"/>
      <c r="BG5" s="472"/>
      <c r="BH5" s="473"/>
      <c r="BI5" s="471" t="s">
        <v>72</v>
      </c>
      <c r="BJ5" s="472"/>
      <c r="BK5" s="472"/>
      <c r="BL5" s="472"/>
      <c r="BM5" s="472"/>
      <c r="BN5" s="472"/>
      <c r="BO5" s="472"/>
      <c r="BP5" s="472"/>
      <c r="BQ5" s="472"/>
      <c r="BR5" s="473"/>
      <c r="BS5" s="471" t="s">
        <v>73</v>
      </c>
      <c r="BT5" s="472"/>
      <c r="BU5" s="472"/>
      <c r="BV5" s="472"/>
      <c r="BW5" s="472"/>
      <c r="BX5" s="472"/>
      <c r="BY5" s="472"/>
      <c r="BZ5" s="472"/>
      <c r="CA5" s="472"/>
      <c r="CB5" s="473"/>
      <c r="CC5" s="471" t="s">
        <v>74</v>
      </c>
      <c r="CD5" s="472"/>
      <c r="CE5" s="472"/>
      <c r="CF5" s="472"/>
      <c r="CG5" s="472"/>
      <c r="CH5" s="472"/>
      <c r="CI5" s="472"/>
      <c r="CJ5" s="472"/>
      <c r="CK5" s="472"/>
      <c r="CL5" s="473"/>
      <c r="CM5" s="471" t="s">
        <v>75</v>
      </c>
      <c r="CN5" s="472"/>
      <c r="CO5" s="472"/>
      <c r="CP5" s="472"/>
      <c r="CQ5" s="472"/>
      <c r="CR5" s="472"/>
      <c r="CS5" s="472"/>
      <c r="CT5" s="472"/>
      <c r="CU5" s="472"/>
      <c r="CV5" s="473"/>
      <c r="CW5" s="471" t="s">
        <v>76</v>
      </c>
      <c r="CX5" s="472"/>
      <c r="CY5" s="472"/>
      <c r="CZ5" s="472"/>
      <c r="DA5" s="472"/>
      <c r="DB5" s="472"/>
      <c r="DC5" s="472"/>
      <c r="DD5" s="472"/>
      <c r="DE5" s="472"/>
      <c r="DF5" s="472"/>
      <c r="DG5" s="473"/>
      <c r="DH5" s="62"/>
      <c r="DI5" s="67"/>
      <c r="DJ5" s="63" t="s">
        <v>38</v>
      </c>
      <c r="DK5" s="63"/>
      <c r="DL5" s="63"/>
      <c r="DM5" s="63"/>
      <c r="DN5" s="63"/>
      <c r="DO5" s="63"/>
      <c r="DP5" s="63"/>
      <c r="DQ5" s="63"/>
      <c r="DR5" s="63"/>
      <c r="DS5" s="63"/>
      <c r="DT5" s="64"/>
      <c r="DU5" s="61" t="s">
        <v>39</v>
      </c>
      <c r="DV5" s="59"/>
      <c r="DW5" s="59"/>
      <c r="DX5" s="59"/>
      <c r="DY5" s="59"/>
      <c r="DZ5" s="59"/>
      <c r="EA5" s="59"/>
      <c r="EB5" s="59"/>
      <c r="EC5" s="59"/>
      <c r="ED5" s="59"/>
      <c r="EE5" s="62"/>
      <c r="EF5" s="58" t="s">
        <v>40</v>
      </c>
      <c r="EG5" s="59"/>
      <c r="EH5" s="59"/>
      <c r="EI5" s="59"/>
      <c r="EJ5" s="59"/>
      <c r="EK5" s="59"/>
      <c r="EL5" s="59"/>
      <c r="EM5" s="59"/>
      <c r="EN5" s="59"/>
      <c r="EO5" s="59"/>
      <c r="EP5" s="60"/>
      <c r="EQ5" s="61" t="s">
        <v>41</v>
      </c>
      <c r="ER5" s="59"/>
      <c r="ES5" s="59"/>
      <c r="ET5" s="59"/>
      <c r="EU5" s="59"/>
      <c r="EV5" s="59"/>
      <c r="EW5" s="59"/>
      <c r="EX5" s="59"/>
      <c r="EY5" s="59"/>
      <c r="EZ5" s="59"/>
      <c r="FA5" s="60"/>
      <c r="FB5" s="61" t="s">
        <v>42</v>
      </c>
      <c r="FC5" s="59"/>
      <c r="FD5" s="59"/>
      <c r="FE5" s="59"/>
      <c r="FF5" s="59"/>
      <c r="FG5" s="59"/>
      <c r="FH5" s="59"/>
      <c r="FI5" s="59"/>
      <c r="FJ5" s="59"/>
      <c r="FK5" s="59"/>
      <c r="FL5" s="60"/>
      <c r="FM5" s="61" t="s">
        <v>52</v>
      </c>
      <c r="FN5" s="59"/>
      <c r="FO5" s="59"/>
      <c r="FP5" s="59"/>
      <c r="FQ5" s="59"/>
      <c r="FR5" s="59"/>
      <c r="FS5" s="59"/>
      <c r="FT5" s="59"/>
      <c r="FU5" s="59"/>
      <c r="FV5" s="59"/>
      <c r="FW5" s="60"/>
      <c r="FX5" s="61" t="s">
        <v>53</v>
      </c>
      <c r="FY5" s="59"/>
      <c r="FZ5" s="59"/>
      <c r="GA5" s="59"/>
      <c r="GB5" s="59"/>
      <c r="GC5" s="59"/>
      <c r="GD5" s="59"/>
      <c r="GE5" s="59"/>
      <c r="GF5" s="59"/>
      <c r="GG5" s="59"/>
      <c r="GH5" s="60"/>
      <c r="GI5" s="61" t="s">
        <v>54</v>
      </c>
      <c r="GJ5" s="59"/>
      <c r="GK5" s="59"/>
      <c r="GL5" s="59"/>
      <c r="GM5" s="59"/>
      <c r="GN5" s="59"/>
      <c r="GO5" s="59"/>
      <c r="GP5" s="59"/>
      <c r="GQ5" s="59"/>
      <c r="GR5" s="59"/>
      <c r="GS5" s="60"/>
      <c r="GT5" s="61" t="s">
        <v>55</v>
      </c>
      <c r="GU5" s="59"/>
      <c r="GV5" s="59"/>
      <c r="GW5" s="59"/>
      <c r="GX5" s="59"/>
      <c r="GY5" s="59"/>
      <c r="GZ5" s="59"/>
      <c r="HA5" s="59"/>
      <c r="HB5" s="59"/>
      <c r="HC5" s="59"/>
      <c r="HD5" s="60"/>
      <c r="HE5" s="61" t="s">
        <v>56</v>
      </c>
      <c r="HF5" s="59"/>
      <c r="HG5" s="59"/>
      <c r="HH5" s="59"/>
      <c r="HI5" s="59"/>
      <c r="HJ5" s="59"/>
      <c r="HK5" s="59"/>
      <c r="HL5" s="59"/>
      <c r="HM5" s="59"/>
      <c r="HN5" s="59"/>
      <c r="HO5" s="60"/>
      <c r="HP5" s="61" t="s">
        <v>57</v>
      </c>
      <c r="HQ5" s="59"/>
      <c r="HR5" s="59"/>
      <c r="HS5" s="59"/>
      <c r="HT5" s="59"/>
      <c r="HU5" s="60"/>
      <c r="HV5" s="61" t="s">
        <v>58</v>
      </c>
      <c r="HW5" s="59"/>
      <c r="HX5" s="59"/>
      <c r="HY5" s="59"/>
      <c r="HZ5" s="59"/>
      <c r="IA5" s="60"/>
      <c r="IB5" s="61" t="s">
        <v>60</v>
      </c>
      <c r="IC5" s="59"/>
      <c r="ID5" s="59"/>
      <c r="IE5" s="59"/>
      <c r="IF5" s="59"/>
      <c r="IG5" s="60"/>
      <c r="IH5" s="61" t="s">
        <v>61</v>
      </c>
      <c r="II5" s="59"/>
      <c r="IJ5" s="59"/>
      <c r="IK5" s="59"/>
      <c r="IL5" s="59"/>
      <c r="IM5" s="60"/>
      <c r="IN5" s="61" t="s">
        <v>59</v>
      </c>
      <c r="IO5" s="59"/>
      <c r="IP5" s="59"/>
      <c r="IQ5" s="59"/>
      <c r="IR5" s="59"/>
      <c r="IS5" s="60"/>
    </row>
    <row r="6" spans="1:253" x14ac:dyDescent="0.2">
      <c r="A6" s="108"/>
      <c r="B6" s="463" t="s">
        <v>63</v>
      </c>
      <c r="C6" s="464"/>
      <c r="D6" s="456" t="s">
        <v>69</v>
      </c>
      <c r="E6" s="456"/>
      <c r="F6" s="456"/>
      <c r="G6" s="456"/>
      <c r="H6" s="457"/>
      <c r="I6" s="458" t="s">
        <v>64</v>
      </c>
      <c r="J6" s="458"/>
      <c r="K6" s="458"/>
      <c r="L6" s="458"/>
      <c r="M6" s="458"/>
      <c r="N6" s="459"/>
      <c r="O6" s="463" t="s">
        <v>63</v>
      </c>
      <c r="P6" s="464"/>
      <c r="Q6" s="456" t="s">
        <v>69</v>
      </c>
      <c r="R6" s="456"/>
      <c r="S6" s="456"/>
      <c r="T6" s="456"/>
      <c r="U6" s="457"/>
      <c r="V6" s="458" t="s">
        <v>64</v>
      </c>
      <c r="W6" s="458"/>
      <c r="X6" s="458"/>
      <c r="Y6" s="458"/>
      <c r="Z6" s="458"/>
      <c r="AA6" s="459"/>
      <c r="AB6" s="463" t="s">
        <v>63</v>
      </c>
      <c r="AC6" s="464"/>
      <c r="AD6" s="456" t="s">
        <v>69</v>
      </c>
      <c r="AE6" s="456"/>
      <c r="AF6" s="456"/>
      <c r="AG6" s="456"/>
      <c r="AH6" s="457"/>
      <c r="AI6" s="481" t="s">
        <v>64</v>
      </c>
      <c r="AJ6" s="461"/>
      <c r="AK6" s="461"/>
      <c r="AL6" s="461"/>
      <c r="AM6" s="461"/>
      <c r="AN6" s="462"/>
      <c r="AO6" s="470" t="s">
        <v>63</v>
      </c>
      <c r="AP6" s="465"/>
      <c r="AQ6" s="465" t="s">
        <v>69</v>
      </c>
      <c r="AR6" s="465"/>
      <c r="AS6" s="465" t="s">
        <v>70</v>
      </c>
      <c r="AT6" s="465"/>
      <c r="AU6" s="465"/>
      <c r="AV6" s="465"/>
      <c r="AW6" s="465"/>
      <c r="AX6" s="467"/>
      <c r="AY6" s="470" t="s">
        <v>63</v>
      </c>
      <c r="AZ6" s="465"/>
      <c r="BA6" s="465" t="s">
        <v>24</v>
      </c>
      <c r="BB6" s="465"/>
      <c r="BC6" s="465" t="s">
        <v>70</v>
      </c>
      <c r="BD6" s="465"/>
      <c r="BE6" s="465"/>
      <c r="BF6" s="465"/>
      <c r="BG6" s="465"/>
      <c r="BH6" s="467"/>
      <c r="BI6" s="470" t="s">
        <v>63</v>
      </c>
      <c r="BJ6" s="465"/>
      <c r="BK6" s="465" t="s">
        <v>24</v>
      </c>
      <c r="BL6" s="465"/>
      <c r="BM6" s="465" t="s">
        <v>70</v>
      </c>
      <c r="BN6" s="465"/>
      <c r="BO6" s="465"/>
      <c r="BP6" s="465"/>
      <c r="BQ6" s="465"/>
      <c r="BR6" s="467"/>
      <c r="BS6" s="470" t="s">
        <v>63</v>
      </c>
      <c r="BT6" s="465"/>
      <c r="BU6" s="465" t="s">
        <v>24</v>
      </c>
      <c r="BV6" s="465"/>
      <c r="BW6" s="465" t="s">
        <v>70</v>
      </c>
      <c r="BX6" s="465"/>
      <c r="BY6" s="465"/>
      <c r="BZ6" s="465"/>
      <c r="CA6" s="465"/>
      <c r="CB6" s="467"/>
      <c r="CC6" s="470" t="s">
        <v>63</v>
      </c>
      <c r="CD6" s="465"/>
      <c r="CE6" s="465" t="s">
        <v>24</v>
      </c>
      <c r="CF6" s="465"/>
      <c r="CG6" s="465" t="s">
        <v>70</v>
      </c>
      <c r="CH6" s="465"/>
      <c r="CI6" s="465"/>
      <c r="CJ6" s="465"/>
      <c r="CK6" s="465"/>
      <c r="CL6" s="467"/>
      <c r="CM6" s="470" t="s">
        <v>63</v>
      </c>
      <c r="CN6" s="465"/>
      <c r="CO6" s="465" t="s">
        <v>24</v>
      </c>
      <c r="CP6" s="465"/>
      <c r="CQ6" s="465" t="s">
        <v>70</v>
      </c>
      <c r="CR6" s="465"/>
      <c r="CS6" s="465"/>
      <c r="CT6" s="465"/>
      <c r="CU6" s="465"/>
      <c r="CV6" s="467"/>
      <c r="CW6" s="470" t="s">
        <v>63</v>
      </c>
      <c r="CX6" s="465"/>
      <c r="CY6" s="466" t="s">
        <v>24</v>
      </c>
      <c r="CZ6" s="466"/>
      <c r="DA6" s="466"/>
      <c r="DB6" s="465" t="s">
        <v>70</v>
      </c>
      <c r="DC6" s="465"/>
      <c r="DD6" s="465"/>
      <c r="DE6" s="465"/>
      <c r="DF6" s="465"/>
      <c r="DG6" s="467"/>
      <c r="DH6" s="94"/>
      <c r="DI6" s="95"/>
      <c r="DJ6" s="476" t="s">
        <v>24</v>
      </c>
      <c r="DK6" s="477"/>
      <c r="DL6" s="477"/>
      <c r="DM6" s="474" t="s">
        <v>25</v>
      </c>
      <c r="DN6" s="474"/>
      <c r="DO6" s="474"/>
      <c r="DP6" s="474"/>
      <c r="DQ6" s="474"/>
      <c r="DR6" s="474"/>
      <c r="DS6" s="474"/>
      <c r="DT6" s="475"/>
      <c r="DU6" s="468" t="s">
        <v>24</v>
      </c>
      <c r="DV6" s="466"/>
      <c r="DW6" s="466"/>
      <c r="DX6" s="465" t="s">
        <v>25</v>
      </c>
      <c r="DY6" s="465"/>
      <c r="DZ6" s="465"/>
      <c r="EA6" s="465"/>
      <c r="EB6" s="465"/>
      <c r="EC6" s="465"/>
      <c r="ED6" s="465"/>
      <c r="EE6" s="465"/>
      <c r="EF6" s="466" t="s">
        <v>24</v>
      </c>
      <c r="EG6" s="466"/>
      <c r="EH6" s="466"/>
      <c r="EI6" s="465" t="s">
        <v>25</v>
      </c>
      <c r="EJ6" s="465"/>
      <c r="EK6" s="465"/>
      <c r="EL6" s="465"/>
      <c r="EM6" s="465"/>
      <c r="EN6" s="465"/>
      <c r="EO6" s="465"/>
      <c r="EP6" s="467"/>
      <c r="EQ6" s="468" t="s">
        <v>24</v>
      </c>
      <c r="ER6" s="466"/>
      <c r="ES6" s="466"/>
      <c r="ET6" s="465" t="s">
        <v>25</v>
      </c>
      <c r="EU6" s="465"/>
      <c r="EV6" s="465"/>
      <c r="EW6" s="465"/>
      <c r="EX6" s="465"/>
      <c r="EY6" s="465"/>
      <c r="EZ6" s="465"/>
      <c r="FA6" s="467"/>
      <c r="FB6" s="468" t="s">
        <v>24</v>
      </c>
      <c r="FC6" s="466"/>
      <c r="FD6" s="466"/>
      <c r="FE6" s="465" t="s">
        <v>25</v>
      </c>
      <c r="FF6" s="465"/>
      <c r="FG6" s="465"/>
      <c r="FH6" s="465"/>
      <c r="FI6" s="465"/>
      <c r="FJ6" s="465"/>
      <c r="FK6" s="465"/>
      <c r="FL6" s="467"/>
      <c r="FM6" s="468" t="s">
        <v>24</v>
      </c>
      <c r="FN6" s="466"/>
      <c r="FO6" s="466"/>
      <c r="FP6" s="465" t="s">
        <v>25</v>
      </c>
      <c r="FQ6" s="465"/>
      <c r="FR6" s="465"/>
      <c r="FS6" s="465"/>
      <c r="FT6" s="465"/>
      <c r="FU6" s="465"/>
      <c r="FV6" s="465"/>
      <c r="FW6" s="469"/>
      <c r="FX6" s="468" t="s">
        <v>24</v>
      </c>
      <c r="FY6" s="466"/>
      <c r="FZ6" s="466"/>
      <c r="GA6" s="465" t="s">
        <v>25</v>
      </c>
      <c r="GB6" s="465"/>
      <c r="GC6" s="465"/>
      <c r="GD6" s="465"/>
      <c r="GE6" s="465"/>
      <c r="GF6" s="465"/>
      <c r="GG6" s="465"/>
      <c r="GH6" s="467"/>
      <c r="GI6" s="468" t="s">
        <v>24</v>
      </c>
      <c r="GJ6" s="466"/>
      <c r="GK6" s="466"/>
      <c r="GL6" s="465" t="s">
        <v>25</v>
      </c>
      <c r="GM6" s="465"/>
      <c r="GN6" s="465"/>
      <c r="GO6" s="465"/>
      <c r="GP6" s="465"/>
      <c r="GQ6" s="465"/>
      <c r="GR6" s="465"/>
      <c r="GS6" s="467"/>
      <c r="GT6" s="468" t="s">
        <v>24</v>
      </c>
      <c r="GU6" s="466"/>
      <c r="GV6" s="466"/>
      <c r="GW6" s="465" t="s">
        <v>25</v>
      </c>
      <c r="GX6" s="465"/>
      <c r="GY6" s="465"/>
      <c r="GZ6" s="465"/>
      <c r="HA6" s="465"/>
      <c r="HB6" s="465"/>
      <c r="HC6" s="465"/>
      <c r="HD6" s="467"/>
      <c r="HE6" s="468" t="s">
        <v>24</v>
      </c>
      <c r="HF6" s="466"/>
      <c r="HG6" s="466"/>
      <c r="HH6" s="465" t="s">
        <v>25</v>
      </c>
      <c r="HI6" s="465"/>
      <c r="HJ6" s="465"/>
      <c r="HK6" s="465"/>
      <c r="HL6" s="465"/>
      <c r="HM6" s="465"/>
      <c r="HN6" s="465"/>
      <c r="HO6" s="467"/>
      <c r="HP6" s="466"/>
      <c r="HQ6" s="466"/>
      <c r="HR6" s="465"/>
      <c r="HS6" s="465"/>
      <c r="HT6" s="465"/>
      <c r="HU6" s="467"/>
      <c r="HV6" s="466"/>
      <c r="HW6" s="466"/>
      <c r="HX6" s="465"/>
      <c r="HY6" s="465"/>
      <c r="HZ6" s="465"/>
      <c r="IA6" s="467"/>
      <c r="IB6" s="466"/>
      <c r="IC6" s="466"/>
      <c r="ID6" s="465"/>
      <c r="IE6" s="465"/>
      <c r="IF6" s="465"/>
      <c r="IG6" s="467"/>
      <c r="IH6" s="466"/>
      <c r="II6" s="466"/>
      <c r="IJ6" s="465"/>
      <c r="IK6" s="465"/>
      <c r="IL6" s="465"/>
      <c r="IM6" s="467"/>
      <c r="IN6" s="466"/>
      <c r="IO6" s="466"/>
      <c r="IP6" s="465"/>
      <c r="IQ6" s="465"/>
      <c r="IR6" s="465"/>
      <c r="IS6" s="467"/>
    </row>
    <row r="7" spans="1:253" ht="13.5" customHeight="1" thickBot="1" x14ac:dyDescent="0.25">
      <c r="A7" s="183" t="s">
        <v>0</v>
      </c>
      <c r="B7" s="184" t="s">
        <v>35</v>
      </c>
      <c r="C7" s="185" t="s">
        <v>78</v>
      </c>
      <c r="D7" s="186" t="s">
        <v>26</v>
      </c>
      <c r="E7" s="187" t="s">
        <v>27</v>
      </c>
      <c r="F7" s="188" t="s">
        <v>77</v>
      </c>
      <c r="G7" s="186" t="s">
        <v>29</v>
      </c>
      <c r="H7" s="189" t="s">
        <v>30</v>
      </c>
      <c r="I7" s="190" t="s">
        <v>31</v>
      </c>
      <c r="J7" s="185" t="s">
        <v>78</v>
      </c>
      <c r="K7" s="190" t="s">
        <v>33</v>
      </c>
      <c r="L7" s="185" t="s">
        <v>78</v>
      </c>
      <c r="M7" s="190" t="s">
        <v>34</v>
      </c>
      <c r="N7" s="191" t="s">
        <v>78</v>
      </c>
      <c r="O7" s="184" t="s">
        <v>35</v>
      </c>
      <c r="P7" s="185" t="s">
        <v>78</v>
      </c>
      <c r="Q7" s="186" t="s">
        <v>26</v>
      </c>
      <c r="R7" s="187" t="s">
        <v>27</v>
      </c>
      <c r="S7" s="188" t="s">
        <v>77</v>
      </c>
      <c r="T7" s="186" t="s">
        <v>29</v>
      </c>
      <c r="U7" s="186" t="s">
        <v>30</v>
      </c>
      <c r="V7" s="190" t="s">
        <v>31</v>
      </c>
      <c r="W7" s="185" t="s">
        <v>78</v>
      </c>
      <c r="X7" s="190" t="s">
        <v>33</v>
      </c>
      <c r="Y7" s="185" t="s">
        <v>78</v>
      </c>
      <c r="Z7" s="190" t="s">
        <v>34</v>
      </c>
      <c r="AA7" s="191" t="s">
        <v>78</v>
      </c>
      <c r="AB7" s="184" t="s">
        <v>35</v>
      </c>
      <c r="AC7" s="185" t="s">
        <v>78</v>
      </c>
      <c r="AD7" s="186" t="s">
        <v>26</v>
      </c>
      <c r="AE7" s="187" t="s">
        <v>27</v>
      </c>
      <c r="AF7" s="188" t="s">
        <v>77</v>
      </c>
      <c r="AG7" s="186" t="s">
        <v>29</v>
      </c>
      <c r="AH7" s="186" t="s">
        <v>30</v>
      </c>
      <c r="AI7" s="190" t="s">
        <v>31</v>
      </c>
      <c r="AJ7" s="185" t="s">
        <v>78</v>
      </c>
      <c r="AK7" s="190" t="s">
        <v>33</v>
      </c>
      <c r="AL7" s="185" t="s">
        <v>78</v>
      </c>
      <c r="AM7" s="190" t="s">
        <v>34</v>
      </c>
      <c r="AN7" s="191" t="s">
        <v>78</v>
      </c>
      <c r="AO7" s="184" t="s">
        <v>35</v>
      </c>
      <c r="AP7" s="185" t="s">
        <v>78</v>
      </c>
      <c r="AQ7" s="187" t="s">
        <v>27</v>
      </c>
      <c r="AR7" s="188" t="s">
        <v>77</v>
      </c>
      <c r="AS7" s="190" t="s">
        <v>31</v>
      </c>
      <c r="AT7" s="185" t="s">
        <v>78</v>
      </c>
      <c r="AU7" s="190" t="s">
        <v>33</v>
      </c>
      <c r="AV7" s="185" t="s">
        <v>78</v>
      </c>
      <c r="AW7" s="190" t="s">
        <v>34</v>
      </c>
      <c r="AX7" s="191" t="s">
        <v>78</v>
      </c>
      <c r="AY7" s="184" t="s">
        <v>35</v>
      </c>
      <c r="AZ7" s="185" t="s">
        <v>78</v>
      </c>
      <c r="BA7" s="186" t="s">
        <v>24</v>
      </c>
      <c r="BB7" s="188" t="s">
        <v>77</v>
      </c>
      <c r="BC7" s="190" t="s">
        <v>31</v>
      </c>
      <c r="BD7" s="185" t="s">
        <v>78</v>
      </c>
      <c r="BE7" s="190" t="s">
        <v>33</v>
      </c>
      <c r="BF7" s="185" t="s">
        <v>78</v>
      </c>
      <c r="BG7" s="190" t="s">
        <v>34</v>
      </c>
      <c r="BH7" s="191" t="s">
        <v>78</v>
      </c>
      <c r="BI7" s="184" t="s">
        <v>35</v>
      </c>
      <c r="BJ7" s="185" t="s">
        <v>78</v>
      </c>
      <c r="BK7" s="186" t="s">
        <v>24</v>
      </c>
      <c r="BL7" s="188" t="s">
        <v>77</v>
      </c>
      <c r="BM7" s="190" t="s">
        <v>31</v>
      </c>
      <c r="BN7" s="185" t="s">
        <v>78</v>
      </c>
      <c r="BO7" s="190" t="s">
        <v>33</v>
      </c>
      <c r="BP7" s="185" t="s">
        <v>78</v>
      </c>
      <c r="BQ7" s="190" t="s">
        <v>34</v>
      </c>
      <c r="BR7" s="191" t="s">
        <v>78</v>
      </c>
      <c r="BS7" s="184" t="s">
        <v>35</v>
      </c>
      <c r="BT7" s="185" t="s">
        <v>78</v>
      </c>
      <c r="BU7" s="186" t="s">
        <v>24</v>
      </c>
      <c r="BV7" s="188" t="s">
        <v>77</v>
      </c>
      <c r="BW7" s="190" t="s">
        <v>31</v>
      </c>
      <c r="BX7" s="185" t="s">
        <v>78</v>
      </c>
      <c r="BY7" s="190" t="s">
        <v>33</v>
      </c>
      <c r="BZ7" s="185" t="s">
        <v>78</v>
      </c>
      <c r="CA7" s="190" t="s">
        <v>25</v>
      </c>
      <c r="CB7" s="191" t="s">
        <v>78</v>
      </c>
      <c r="CC7" s="184" t="s">
        <v>35</v>
      </c>
      <c r="CD7" s="185" t="s">
        <v>78</v>
      </c>
      <c r="CE7" s="186" t="s">
        <v>24</v>
      </c>
      <c r="CF7" s="188" t="s">
        <v>77</v>
      </c>
      <c r="CG7" s="190" t="s">
        <v>31</v>
      </c>
      <c r="CH7" s="185" t="s">
        <v>78</v>
      </c>
      <c r="CI7" s="190" t="s">
        <v>33</v>
      </c>
      <c r="CJ7" s="185" t="s">
        <v>78</v>
      </c>
      <c r="CK7" s="190" t="s">
        <v>34</v>
      </c>
      <c r="CL7" s="191" t="s">
        <v>78</v>
      </c>
      <c r="CM7" s="184" t="s">
        <v>35</v>
      </c>
      <c r="CN7" s="185" t="s">
        <v>78</v>
      </c>
      <c r="CO7" s="186" t="s">
        <v>24</v>
      </c>
      <c r="CP7" s="188" t="s">
        <v>77</v>
      </c>
      <c r="CQ7" s="190" t="s">
        <v>31</v>
      </c>
      <c r="CR7" s="185" t="s">
        <v>78</v>
      </c>
      <c r="CS7" s="190" t="s">
        <v>33</v>
      </c>
      <c r="CT7" s="185" t="s">
        <v>78</v>
      </c>
      <c r="CU7" s="190" t="s">
        <v>34</v>
      </c>
      <c r="CV7" s="191" t="s">
        <v>78</v>
      </c>
      <c r="CW7" s="184" t="s">
        <v>35</v>
      </c>
      <c r="CX7" s="185" t="s">
        <v>78</v>
      </c>
      <c r="CY7" s="186" t="s">
        <v>26</v>
      </c>
      <c r="CZ7" s="187" t="s">
        <v>27</v>
      </c>
      <c r="DA7" s="188" t="s">
        <v>77</v>
      </c>
      <c r="DB7" s="190" t="s">
        <v>31</v>
      </c>
      <c r="DC7" s="185" t="s">
        <v>78</v>
      </c>
      <c r="DD7" s="190" t="s">
        <v>33</v>
      </c>
      <c r="DE7" s="185" t="s">
        <v>78</v>
      </c>
      <c r="DF7" s="190" t="s">
        <v>34</v>
      </c>
      <c r="DG7" s="191" t="s">
        <v>78</v>
      </c>
      <c r="DH7" s="114" t="s">
        <v>35</v>
      </c>
      <c r="DI7" s="70" t="s">
        <v>36</v>
      </c>
      <c r="DJ7" s="115" t="s">
        <v>26</v>
      </c>
      <c r="DK7" s="116" t="s">
        <v>27</v>
      </c>
      <c r="DL7" s="117" t="s">
        <v>28</v>
      </c>
      <c r="DM7" s="118" t="s">
        <v>31</v>
      </c>
      <c r="DN7" s="117" t="s">
        <v>32</v>
      </c>
      <c r="DO7" s="118" t="s">
        <v>33</v>
      </c>
      <c r="DP7" s="117" t="s">
        <v>32</v>
      </c>
      <c r="DQ7" s="118" t="s">
        <v>34</v>
      </c>
      <c r="DR7" s="117" t="s">
        <v>32</v>
      </c>
      <c r="DS7" s="118" t="s">
        <v>35</v>
      </c>
      <c r="DT7" s="119" t="s">
        <v>36</v>
      </c>
      <c r="DU7" s="120" t="s">
        <v>26</v>
      </c>
      <c r="DV7" s="110" t="s">
        <v>27</v>
      </c>
      <c r="DW7" s="111" t="s">
        <v>28</v>
      </c>
      <c r="DX7" s="112" t="s">
        <v>31</v>
      </c>
      <c r="DY7" s="111" t="s">
        <v>32</v>
      </c>
      <c r="DZ7" s="112" t="s">
        <v>33</v>
      </c>
      <c r="EA7" s="111" t="s">
        <v>32</v>
      </c>
      <c r="EB7" s="112" t="s">
        <v>34</v>
      </c>
      <c r="EC7" s="111" t="s">
        <v>32</v>
      </c>
      <c r="ED7" s="112" t="s">
        <v>35</v>
      </c>
      <c r="EE7" s="112" t="s">
        <v>36</v>
      </c>
      <c r="EF7" s="109" t="s">
        <v>26</v>
      </c>
      <c r="EG7" s="110" t="s">
        <v>27</v>
      </c>
      <c r="EH7" s="111" t="s">
        <v>28</v>
      </c>
      <c r="EI7" s="112" t="s">
        <v>31</v>
      </c>
      <c r="EJ7" s="111" t="s">
        <v>32</v>
      </c>
      <c r="EK7" s="112" t="s">
        <v>33</v>
      </c>
      <c r="EL7" s="111" t="s">
        <v>32</v>
      </c>
      <c r="EM7" s="112" t="s">
        <v>34</v>
      </c>
      <c r="EN7" s="111" t="s">
        <v>32</v>
      </c>
      <c r="EO7" s="112" t="s">
        <v>35</v>
      </c>
      <c r="EP7" s="113" t="s">
        <v>36</v>
      </c>
      <c r="EQ7" s="120" t="s">
        <v>26</v>
      </c>
      <c r="ER7" s="110" t="s">
        <v>27</v>
      </c>
      <c r="ES7" s="111" t="s">
        <v>28</v>
      </c>
      <c r="ET7" s="112" t="s">
        <v>31</v>
      </c>
      <c r="EU7" s="111" t="s">
        <v>32</v>
      </c>
      <c r="EV7" s="112" t="s">
        <v>33</v>
      </c>
      <c r="EW7" s="111" t="s">
        <v>32</v>
      </c>
      <c r="EX7" s="112" t="s">
        <v>34</v>
      </c>
      <c r="EY7" s="111" t="s">
        <v>32</v>
      </c>
      <c r="EZ7" s="112" t="s">
        <v>35</v>
      </c>
      <c r="FA7" s="113" t="s">
        <v>36</v>
      </c>
      <c r="FB7" s="120" t="s">
        <v>26</v>
      </c>
      <c r="FC7" s="110" t="s">
        <v>27</v>
      </c>
      <c r="FD7" s="111" t="s">
        <v>28</v>
      </c>
      <c r="FE7" s="112" t="s">
        <v>31</v>
      </c>
      <c r="FF7" s="111" t="s">
        <v>32</v>
      </c>
      <c r="FG7" s="112" t="s">
        <v>33</v>
      </c>
      <c r="FH7" s="111" t="s">
        <v>32</v>
      </c>
      <c r="FI7" s="112" t="s">
        <v>34</v>
      </c>
      <c r="FJ7" s="111" t="s">
        <v>32</v>
      </c>
      <c r="FK7" s="112" t="s">
        <v>35</v>
      </c>
      <c r="FL7" s="113" t="s">
        <v>36</v>
      </c>
      <c r="FM7" s="121" t="s">
        <v>26</v>
      </c>
      <c r="FN7" s="122" t="s">
        <v>27</v>
      </c>
      <c r="FO7" s="123" t="s">
        <v>28</v>
      </c>
      <c r="FP7" s="124" t="s">
        <v>31</v>
      </c>
      <c r="FQ7" s="123" t="s">
        <v>32</v>
      </c>
      <c r="FR7" s="124" t="s">
        <v>33</v>
      </c>
      <c r="FS7" s="123" t="s">
        <v>32</v>
      </c>
      <c r="FT7" s="124" t="s">
        <v>34</v>
      </c>
      <c r="FU7" s="123" t="s">
        <v>32</v>
      </c>
      <c r="FV7" s="124" t="s">
        <v>35</v>
      </c>
      <c r="FW7" s="125" t="s">
        <v>36</v>
      </c>
      <c r="FX7" s="121" t="s">
        <v>26</v>
      </c>
      <c r="FY7" s="122" t="s">
        <v>27</v>
      </c>
      <c r="FZ7" s="123" t="s">
        <v>28</v>
      </c>
      <c r="GA7" s="124" t="s">
        <v>31</v>
      </c>
      <c r="GB7" s="123" t="s">
        <v>32</v>
      </c>
      <c r="GC7" s="124" t="s">
        <v>33</v>
      </c>
      <c r="GD7" s="123" t="s">
        <v>32</v>
      </c>
      <c r="GE7" s="124" t="s">
        <v>34</v>
      </c>
      <c r="GF7" s="123" t="s">
        <v>32</v>
      </c>
      <c r="GG7" s="124" t="s">
        <v>35</v>
      </c>
      <c r="GH7" s="126" t="s">
        <v>36</v>
      </c>
      <c r="GI7" s="121" t="s">
        <v>26</v>
      </c>
      <c r="GJ7" s="122" t="s">
        <v>27</v>
      </c>
      <c r="GK7" s="123" t="s">
        <v>28</v>
      </c>
      <c r="GL7" s="124" t="s">
        <v>31</v>
      </c>
      <c r="GM7" s="123" t="s">
        <v>32</v>
      </c>
      <c r="GN7" s="124" t="s">
        <v>33</v>
      </c>
      <c r="GO7" s="123" t="s">
        <v>32</v>
      </c>
      <c r="GP7" s="124" t="s">
        <v>34</v>
      </c>
      <c r="GQ7" s="123" t="s">
        <v>32</v>
      </c>
      <c r="GR7" s="124" t="s">
        <v>35</v>
      </c>
      <c r="GS7" s="126" t="s">
        <v>36</v>
      </c>
      <c r="GT7" s="121" t="s">
        <v>26</v>
      </c>
      <c r="GU7" s="122" t="s">
        <v>27</v>
      </c>
      <c r="GV7" s="123" t="s">
        <v>28</v>
      </c>
      <c r="GW7" s="124" t="s">
        <v>31</v>
      </c>
      <c r="GX7" s="123" t="s">
        <v>32</v>
      </c>
      <c r="GY7" s="124" t="s">
        <v>33</v>
      </c>
      <c r="GZ7" s="123" t="s">
        <v>32</v>
      </c>
      <c r="HA7" s="124" t="s">
        <v>34</v>
      </c>
      <c r="HB7" s="123" t="s">
        <v>32</v>
      </c>
      <c r="HC7" s="124" t="s">
        <v>35</v>
      </c>
      <c r="HD7" s="126" t="s">
        <v>36</v>
      </c>
      <c r="HE7" s="121" t="s">
        <v>26</v>
      </c>
      <c r="HF7" s="122" t="s">
        <v>27</v>
      </c>
      <c r="HG7" s="123" t="s">
        <v>28</v>
      </c>
      <c r="HH7" s="124" t="s">
        <v>31</v>
      </c>
      <c r="HI7" s="123" t="s">
        <v>32</v>
      </c>
      <c r="HJ7" s="124" t="s">
        <v>33</v>
      </c>
      <c r="HK7" s="123" t="s">
        <v>32</v>
      </c>
      <c r="HL7" s="124" t="s">
        <v>34</v>
      </c>
      <c r="HM7" s="123" t="s">
        <v>32</v>
      </c>
      <c r="HN7" s="124" t="s">
        <v>35</v>
      </c>
      <c r="HO7" s="126" t="s">
        <v>36</v>
      </c>
      <c r="HP7" s="122" t="s">
        <v>27</v>
      </c>
      <c r="HQ7" s="123" t="s">
        <v>28</v>
      </c>
      <c r="HR7" s="124" t="s">
        <v>34</v>
      </c>
      <c r="HS7" s="123" t="s">
        <v>32</v>
      </c>
      <c r="HT7" s="124" t="s">
        <v>35</v>
      </c>
      <c r="HU7" s="126" t="s">
        <v>36</v>
      </c>
      <c r="HV7" s="122" t="s">
        <v>27</v>
      </c>
      <c r="HW7" s="123" t="s">
        <v>28</v>
      </c>
      <c r="HX7" s="124" t="s">
        <v>34</v>
      </c>
      <c r="HY7" s="123" t="s">
        <v>32</v>
      </c>
      <c r="HZ7" s="124" t="s">
        <v>35</v>
      </c>
      <c r="IA7" s="126" t="s">
        <v>36</v>
      </c>
      <c r="IB7" s="122" t="s">
        <v>27</v>
      </c>
      <c r="IC7" s="123" t="s">
        <v>28</v>
      </c>
      <c r="ID7" s="124" t="s">
        <v>34</v>
      </c>
      <c r="IE7" s="123" t="s">
        <v>32</v>
      </c>
      <c r="IF7" s="124" t="s">
        <v>35</v>
      </c>
      <c r="IG7" s="126" t="s">
        <v>36</v>
      </c>
      <c r="IH7" s="122" t="s">
        <v>27</v>
      </c>
      <c r="II7" s="123" t="s">
        <v>28</v>
      </c>
      <c r="IJ7" s="124" t="s">
        <v>34</v>
      </c>
      <c r="IK7" s="123" t="s">
        <v>32</v>
      </c>
      <c r="IL7" s="124" t="s">
        <v>35</v>
      </c>
      <c r="IM7" s="126" t="s">
        <v>36</v>
      </c>
      <c r="IN7" s="122" t="s">
        <v>27</v>
      </c>
      <c r="IO7" s="123" t="s">
        <v>28</v>
      </c>
      <c r="IP7" s="124" t="s">
        <v>34</v>
      </c>
      <c r="IQ7" s="123" t="s">
        <v>32</v>
      </c>
      <c r="IR7" s="124" t="s">
        <v>35</v>
      </c>
      <c r="IS7" s="126" t="s">
        <v>36</v>
      </c>
    </row>
    <row r="8" spans="1:253" x14ac:dyDescent="0.2">
      <c r="A8" s="192" t="s">
        <v>1</v>
      </c>
      <c r="B8" s="46"/>
      <c r="C8" s="21"/>
      <c r="D8" s="21">
        <v>22280106.264999997</v>
      </c>
      <c r="E8" s="21">
        <v>22280106.264999997</v>
      </c>
      <c r="F8" s="28">
        <v>0.25836470837435788</v>
      </c>
      <c r="G8" s="21">
        <v>0</v>
      </c>
      <c r="H8" s="21">
        <v>22280106.264999997</v>
      </c>
      <c r="I8" s="21">
        <v>20240149.517999999</v>
      </c>
      <c r="J8" s="28">
        <v>90.844043907436017</v>
      </c>
      <c r="K8" s="22">
        <v>980172.6260000011</v>
      </c>
      <c r="L8" s="28">
        <v>4.3993175541526135</v>
      </c>
      <c r="M8" s="21">
        <v>21220322.144000001</v>
      </c>
      <c r="N8" s="53">
        <v>95.24336146158862</v>
      </c>
      <c r="O8" s="79"/>
      <c r="P8" s="89"/>
      <c r="Q8" s="8">
        <v>21015648.910999998</v>
      </c>
      <c r="R8" s="8">
        <v>21015648.910999998</v>
      </c>
      <c r="S8" s="9">
        <v>0.20011145825033044</v>
      </c>
      <c r="T8" s="8">
        <v>0</v>
      </c>
      <c r="U8" s="8">
        <v>21015648.910999998</v>
      </c>
      <c r="V8" s="8">
        <v>18884908.040000003</v>
      </c>
      <c r="W8" s="9">
        <v>89.861170216425137</v>
      </c>
      <c r="X8" s="8">
        <v>1087807.983</v>
      </c>
      <c r="Y8" s="9">
        <v>5.1761807955909473</v>
      </c>
      <c r="Z8" s="8">
        <v>19972716.023000002</v>
      </c>
      <c r="AA8" s="73">
        <v>95.037351012016074</v>
      </c>
      <c r="AB8" s="127"/>
      <c r="AC8" s="128"/>
      <c r="AD8" s="8">
        <v>19479000</v>
      </c>
      <c r="AE8" s="8">
        <v>19479000</v>
      </c>
      <c r="AF8" s="10">
        <v>0.22763693103908705</v>
      </c>
      <c r="AG8" s="8">
        <v>541083.33299999998</v>
      </c>
      <c r="AH8" s="8">
        <v>18937916.666999999</v>
      </c>
      <c r="AI8" s="8">
        <v>17694981.259</v>
      </c>
      <c r="AJ8" s="13">
        <v>90.841322752708038</v>
      </c>
      <c r="AK8" s="8">
        <v>788408.45899999887</v>
      </c>
      <c r="AL8" s="13">
        <v>4.0474791262385077</v>
      </c>
      <c r="AM8" s="8">
        <v>18483389.717999998</v>
      </c>
      <c r="AN8" s="129">
        <v>94.888801878946552</v>
      </c>
      <c r="AO8" s="130"/>
      <c r="AP8" s="131"/>
      <c r="AQ8" s="8">
        <v>23793526.197999999</v>
      </c>
      <c r="AR8" s="10">
        <v>0.30188405710764943</v>
      </c>
      <c r="AS8" s="8">
        <v>21159719.183000002</v>
      </c>
      <c r="AT8" s="10">
        <v>88.930572992491605</v>
      </c>
      <c r="AU8" s="8">
        <v>927168.58400000003</v>
      </c>
      <c r="AV8" s="10">
        <v>3.896726261944035</v>
      </c>
      <c r="AW8" s="8">
        <v>22086887.767000001</v>
      </c>
      <c r="AX8" s="73">
        <v>92.82729925443563</v>
      </c>
      <c r="AY8" s="130"/>
      <c r="AZ8" s="131"/>
      <c r="BA8" s="8">
        <v>31046000</v>
      </c>
      <c r="BB8" s="10">
        <v>0.40212132839176645</v>
      </c>
      <c r="BC8" s="8">
        <v>29627457.956999995</v>
      </c>
      <c r="BD8" s="10">
        <v>95.43083797268568</v>
      </c>
      <c r="BE8" s="8">
        <v>0</v>
      </c>
      <c r="BF8" s="10">
        <v>0</v>
      </c>
      <c r="BG8" s="8">
        <v>29627457.956999995</v>
      </c>
      <c r="BH8" s="73">
        <v>95.43083797268568</v>
      </c>
      <c r="BI8" s="130"/>
      <c r="BJ8" s="131"/>
      <c r="BK8" s="8">
        <v>29445563.737999998</v>
      </c>
      <c r="BL8" s="10">
        <v>0.37020043139124065</v>
      </c>
      <c r="BM8" s="8">
        <v>26198334.944999993</v>
      </c>
      <c r="BN8" s="10">
        <v>88.972095009308987</v>
      </c>
      <c r="BO8" s="8">
        <v>0</v>
      </c>
      <c r="BP8" s="10">
        <v>0</v>
      </c>
      <c r="BQ8" s="8">
        <v>26198334.944999993</v>
      </c>
      <c r="BR8" s="73">
        <v>88.972095009308987</v>
      </c>
      <c r="BS8" s="132"/>
      <c r="BT8" s="133"/>
      <c r="BU8" s="8">
        <v>26701761</v>
      </c>
      <c r="BV8" s="9">
        <v>0.48162226880745385</v>
      </c>
      <c r="BW8" s="8">
        <v>24211507</v>
      </c>
      <c r="BX8" s="9">
        <v>90.673821101162574</v>
      </c>
      <c r="BY8" s="8">
        <v>398824</v>
      </c>
      <c r="BZ8" s="9">
        <v>1.493624334365063</v>
      </c>
      <c r="CA8" s="8">
        <v>24610331</v>
      </c>
      <c r="CB8" s="134">
        <v>92.16744543552764</v>
      </c>
      <c r="CC8" s="135"/>
      <c r="CD8" s="8"/>
      <c r="CE8" s="136">
        <v>19128748</v>
      </c>
      <c r="CF8" s="9">
        <v>0.30974125939571162</v>
      </c>
      <c r="CG8" s="136">
        <v>18011057</v>
      </c>
      <c r="CH8" s="9">
        <v>94.157009125741013</v>
      </c>
      <c r="CI8" s="136">
        <v>0</v>
      </c>
      <c r="CJ8" s="9">
        <v>0</v>
      </c>
      <c r="CK8" s="136">
        <v>18011057</v>
      </c>
      <c r="CL8" s="134">
        <v>94.157009125741013</v>
      </c>
      <c r="CM8" s="135"/>
      <c r="CN8" s="131"/>
      <c r="CO8" s="137">
        <v>16782965.560000002</v>
      </c>
      <c r="CP8" s="9">
        <v>0.33472253266598251</v>
      </c>
      <c r="CQ8" s="137">
        <v>14497065.190000001</v>
      </c>
      <c r="CR8" s="9">
        <v>86.379639749436507</v>
      </c>
      <c r="CS8" s="137">
        <v>0</v>
      </c>
      <c r="CT8" s="9">
        <v>0</v>
      </c>
      <c r="CU8" s="137">
        <v>14497065.190000001</v>
      </c>
      <c r="CV8" s="134">
        <v>86.379639749436507</v>
      </c>
      <c r="CW8" s="74"/>
      <c r="CX8" s="13"/>
      <c r="CY8" s="8"/>
      <c r="CZ8" s="8">
        <v>9798960</v>
      </c>
      <c r="DA8" s="75">
        <f>SUM(CZ8/CZ$82)*100</f>
        <v>0.31175150253296807</v>
      </c>
      <c r="DB8" s="8">
        <v>8424146.6999999993</v>
      </c>
      <c r="DC8" s="75">
        <f>SUM(DB8/CZ8)*100</f>
        <v>85.969803938377126</v>
      </c>
      <c r="DD8" s="8"/>
      <c r="DE8" s="75">
        <f>SUM(DD8/CZ8)*100</f>
        <v>0</v>
      </c>
      <c r="DF8" s="8">
        <f t="shared" ref="DF8:DF31" si="0">SUM(DB8+DD8)</f>
        <v>8424146.6999999993</v>
      </c>
      <c r="DG8" s="76">
        <f>SUM(DF8/CZ8)*100</f>
        <v>85.969803938377126</v>
      </c>
      <c r="DH8" s="138"/>
      <c r="DI8" s="139"/>
      <c r="DJ8" s="140"/>
      <c r="DK8" s="141">
        <v>6025981.4000000004</v>
      </c>
      <c r="DL8" s="142">
        <f t="shared" ref="DL8:DL30" si="1">SUM(DK8/DK$82)*100</f>
        <v>0.21160292508441472</v>
      </c>
      <c r="DM8" s="141">
        <v>5960995.7000000002</v>
      </c>
      <c r="DN8" s="142">
        <f>SUM(DM8/DK8)*100</f>
        <v>98.921574832607348</v>
      </c>
      <c r="DO8" s="141"/>
      <c r="DP8" s="143">
        <f>SUM(DO8/DK8)*100</f>
        <v>0</v>
      </c>
      <c r="DQ8" s="141">
        <f>SUM(DM8+DO8)</f>
        <v>5960995.7000000002</v>
      </c>
      <c r="DR8" s="143">
        <f>SUM(DQ8/DK8)*100</f>
        <v>98.921574832607348</v>
      </c>
      <c r="DS8" s="141"/>
      <c r="DT8" s="144"/>
      <c r="DU8" s="135"/>
      <c r="DV8" s="8">
        <v>4487217.9000000004</v>
      </c>
      <c r="DW8" s="142">
        <f t="shared" ref="DW8:DW31" si="2">SUM(DV8/DV$82)*100</f>
        <v>0.23682969514168703</v>
      </c>
      <c r="DX8" s="8">
        <v>4131977.9</v>
      </c>
      <c r="DY8" s="142">
        <f t="shared" ref="DY8:DY31" si="3">SUM(DX8/DV8)*100</f>
        <v>92.083290628698904</v>
      </c>
      <c r="DZ8" s="8">
        <v>104041.1</v>
      </c>
      <c r="EA8" s="143">
        <f t="shared" ref="EA8:EA31" si="4">SUM(DZ8/DV8)*100</f>
        <v>2.318610379941656</v>
      </c>
      <c r="EB8" s="8">
        <f>SUM(DX8+DZ8)</f>
        <v>4236019</v>
      </c>
      <c r="EC8" s="143">
        <f t="shared" ref="EC8:EC31" si="5">SUM(EB8/DV8)*100</f>
        <v>94.40190100864055</v>
      </c>
      <c r="ED8" s="8"/>
      <c r="EE8" s="8"/>
      <c r="EF8" s="8"/>
      <c r="EG8" s="8">
        <v>3070104.1</v>
      </c>
      <c r="EH8" s="142">
        <f t="shared" ref="EH8:EH31" si="6">SUM(EG8/EG$82)*100</f>
        <v>0.20053851352074864</v>
      </c>
      <c r="EI8" s="8">
        <v>2531946.7999999998</v>
      </c>
      <c r="EJ8" s="142">
        <f t="shared" ref="EJ8:EJ31" si="7">SUM(EI8/EG8)*100</f>
        <v>82.471040639957451</v>
      </c>
      <c r="EK8" s="8">
        <v>334553.09999999998</v>
      </c>
      <c r="EL8" s="143">
        <f t="shared" ref="EL8:EL31" si="8">SUM(EK8/EG8)*100</f>
        <v>10.897125605610571</v>
      </c>
      <c r="EM8" s="8">
        <f>SUM(EI8+EK8)</f>
        <v>2866499.9</v>
      </c>
      <c r="EN8" s="8"/>
      <c r="EO8" s="8"/>
      <c r="EP8" s="145"/>
      <c r="EQ8" s="135"/>
      <c r="ER8" s="8">
        <v>1698240.4</v>
      </c>
      <c r="ES8" s="142">
        <f t="shared" ref="ES8:ES31" si="9">SUM(ER8/ER$82)*100</f>
        <v>0.13055530656031958</v>
      </c>
      <c r="ET8" s="8">
        <v>1525148.8</v>
      </c>
      <c r="EU8" s="142">
        <f t="shared" ref="EU8:EU31" si="10">SUM(ET8/ER8)*100</f>
        <v>89.807591434051389</v>
      </c>
      <c r="EV8" s="8">
        <v>111025.2</v>
      </c>
      <c r="EW8" s="143">
        <f t="shared" ref="EW8:EW31" si="11">SUM(EV8/ER8)*100</f>
        <v>6.5376609813310296</v>
      </c>
      <c r="EX8" s="8">
        <f>SUM(ET8+EV8)</f>
        <v>1636174</v>
      </c>
      <c r="EY8" s="143">
        <f t="shared" ref="EY8:EY31" si="12">SUM(EX8/ER8)*100</f>
        <v>96.345252415382419</v>
      </c>
      <c r="EZ8" s="8"/>
      <c r="FA8" s="145"/>
      <c r="FB8" s="135"/>
      <c r="FC8" s="8">
        <v>1273797.3999999999</v>
      </c>
      <c r="FD8" s="142">
        <f t="shared" ref="FD8:FD31" si="13">SUM(FC8/FC$82)*100</f>
        <v>0.12877183773853204</v>
      </c>
      <c r="FE8" s="8">
        <v>1157077.5</v>
      </c>
      <c r="FF8" s="142">
        <f t="shared" ref="FF8:FF31" si="14">SUM(FE8/FC8)*100</f>
        <v>90.836855217321073</v>
      </c>
      <c r="FG8" s="8">
        <v>28314.7</v>
      </c>
      <c r="FH8" s="143">
        <f t="shared" ref="FH8:FH31" si="15">SUM(FG8/FC8)*100</f>
        <v>2.2228574182990171</v>
      </c>
      <c r="FI8" s="8">
        <f>SUM(FE8+FG8)</f>
        <v>1185392.2</v>
      </c>
      <c r="FJ8" s="143">
        <f t="shared" ref="FJ8:FJ31" si="16">SUM(FI8/FC8)*100</f>
        <v>93.059712635620087</v>
      </c>
      <c r="FK8" s="8"/>
      <c r="FL8" s="146"/>
      <c r="FM8" s="147"/>
      <c r="FN8" s="148">
        <v>868685.5</v>
      </c>
      <c r="FO8" s="142">
        <f t="shared" ref="FO8:FO31" si="17">SUM(FN8/FN$82)*100</f>
        <v>0.11467298328545757</v>
      </c>
      <c r="FP8" s="148">
        <v>811490.3</v>
      </c>
      <c r="FQ8" s="142">
        <f t="shared" ref="FQ8:FQ31" si="18">SUM(FP8/FN8)*100</f>
        <v>93.415891021549243</v>
      </c>
      <c r="FR8" s="148">
        <v>21524.1</v>
      </c>
      <c r="FS8" s="143">
        <f t="shared" ref="FS8:FS31" si="19">SUM(FR8/FN8)*100</f>
        <v>2.4777782062668248</v>
      </c>
      <c r="FT8" s="149">
        <f>SUM(FP8+FR8)</f>
        <v>833014.4</v>
      </c>
      <c r="FU8" s="143">
        <f t="shared" ref="FU8:FU31" si="20">SUM(FT8/FN8)*100</f>
        <v>95.893669227816062</v>
      </c>
      <c r="FV8" s="148"/>
      <c r="FW8" s="150"/>
      <c r="FX8" s="151"/>
      <c r="FY8" s="148">
        <v>468830.1</v>
      </c>
      <c r="FZ8" s="142">
        <f t="shared" ref="FZ8:FZ31" si="21">SUM(FY8/FY$82)*100</f>
        <v>9.5646031918590863E-2</v>
      </c>
      <c r="GA8" s="148">
        <v>455400.1</v>
      </c>
      <c r="GB8" s="142">
        <f t="shared" ref="GB8:GB31" si="22">SUM(GA8/FY8)*100</f>
        <v>97.135422832279744</v>
      </c>
      <c r="GC8" s="148">
        <v>7395</v>
      </c>
      <c r="GD8" s="143">
        <f t="shared" ref="GD8:GD31" si="23">SUM(GC8/FY8)*100</f>
        <v>1.5773304657700093</v>
      </c>
      <c r="GE8" s="149">
        <f>SUM(GA8+GC8)</f>
        <v>462795.1</v>
      </c>
      <c r="GF8" s="143">
        <f t="shared" ref="GF8:GF31" si="24">SUM(GE8/FY8)*100</f>
        <v>98.712753298049762</v>
      </c>
      <c r="GG8" s="148"/>
      <c r="GH8" s="152"/>
      <c r="GI8" s="151"/>
      <c r="GJ8" s="148">
        <v>358058</v>
      </c>
      <c r="GK8" s="142">
        <f t="shared" ref="GK8:GK31" si="25">SUM(GJ8/GJ$82)*100</f>
        <v>0.10019631731989286</v>
      </c>
      <c r="GL8" s="148">
        <v>332967</v>
      </c>
      <c r="GM8" s="142">
        <f t="shared" ref="GM8:GM31" si="26">SUM(GL8/GJ8)*100</f>
        <v>92.99247607929442</v>
      </c>
      <c r="GN8" s="148">
        <v>18808.5</v>
      </c>
      <c r="GO8" s="143">
        <f t="shared" ref="GO8:GO31" si="27">SUM(GN8/GJ8)*100</f>
        <v>5.2529199180021111</v>
      </c>
      <c r="GP8" s="149">
        <f>SUM(GL8+GN8)</f>
        <v>351775.5</v>
      </c>
      <c r="GQ8" s="143">
        <f t="shared" ref="GQ8:GQ31" si="28">SUM(GP8/GJ8)*100</f>
        <v>98.245395997296527</v>
      </c>
      <c r="GR8" s="148"/>
      <c r="GS8" s="152"/>
      <c r="GT8" s="151"/>
      <c r="GU8" s="148">
        <v>202853.6</v>
      </c>
      <c r="GV8" s="142">
        <f t="shared" ref="GV8:GV31" si="29">SUM(GU8/GU$82)*100</f>
        <v>8.7345248269917256E-2</v>
      </c>
      <c r="GW8" s="148">
        <v>169991.9</v>
      </c>
      <c r="GX8" s="142">
        <f t="shared" ref="GX8:GX31" si="30">SUM(GW8/GU8)*100</f>
        <v>83.800287497978829</v>
      </c>
      <c r="GY8" s="148">
        <v>21167.4</v>
      </c>
      <c r="GZ8" s="143">
        <f t="shared" ref="GZ8:GZ31" si="31">SUM(GY8/GU8)*100</f>
        <v>10.434816044674584</v>
      </c>
      <c r="HA8" s="149">
        <f>SUM(GW8+GY8)</f>
        <v>191159.3</v>
      </c>
      <c r="HB8" s="143">
        <f t="shared" ref="HB8:HB31" si="32">SUM(HA8/GU8)*100</f>
        <v>94.235103542653405</v>
      </c>
      <c r="HC8" s="148"/>
      <c r="HD8" s="152"/>
      <c r="HE8" s="151"/>
      <c r="HF8" s="148">
        <v>140187.4</v>
      </c>
      <c r="HG8" s="142">
        <f t="shared" ref="HG8:HG31" si="33">SUM(HF8/HF$82)*100</f>
        <v>7.832990601184589E-2</v>
      </c>
      <c r="HH8" s="148">
        <v>114352</v>
      </c>
      <c r="HI8" s="142">
        <f t="shared" ref="HI8:HI31" si="34">SUM(HH8/HF8)*100</f>
        <v>81.570811642130465</v>
      </c>
      <c r="HJ8" s="148">
        <v>9131.4</v>
      </c>
      <c r="HK8" s="143">
        <f t="shared" ref="HK8:HK31" si="35">SUM(HJ8/HF8)*100</f>
        <v>6.5137095059898398</v>
      </c>
      <c r="HL8" s="149">
        <f>SUM(HH8+HJ8)</f>
        <v>123483.4</v>
      </c>
      <c r="HM8" s="143">
        <f t="shared" ref="HM8:HM31" si="36">SUM(HL8/HF8)*100</f>
        <v>88.084521148120302</v>
      </c>
      <c r="HN8" s="148"/>
      <c r="HO8" s="152"/>
      <c r="HP8" s="148">
        <v>117994.3</v>
      </c>
      <c r="HQ8" s="142">
        <f t="shared" ref="HQ8:HQ31" si="37">SUM(HP8/HP$82)*100</f>
        <v>8.4667647439493912E-2</v>
      </c>
      <c r="HR8" s="149">
        <v>91609.600000000006</v>
      </c>
      <c r="HS8" s="142">
        <f t="shared" ref="HS8:HS31" si="38">SUM(HR8/HP8)*100</f>
        <v>77.63900459598473</v>
      </c>
      <c r="HT8" s="148"/>
      <c r="HU8" s="152"/>
      <c r="HV8" s="148">
        <v>83687.8</v>
      </c>
      <c r="HW8" s="142">
        <f t="shared" ref="HW8:HW31" si="39">SUM(HV8/HV$82)*100</f>
        <v>8.5471107564758425E-2</v>
      </c>
      <c r="HX8" s="149">
        <v>69927.5</v>
      </c>
      <c r="HY8" s="142">
        <f t="shared" ref="HY8:HY31" si="40">SUM(HX8/HV8)*100</f>
        <v>83.557579479924186</v>
      </c>
      <c r="HZ8" s="148"/>
      <c r="IA8" s="152"/>
      <c r="IB8" s="148">
        <v>65490</v>
      </c>
      <c r="IC8" s="142">
        <f t="shared" ref="IC8:IC31" si="41">SUM(IB8/IB$82)*100</f>
        <v>8.8293789020531033E-2</v>
      </c>
      <c r="ID8" s="149">
        <v>49759.3</v>
      </c>
      <c r="IE8" s="142">
        <f t="shared" ref="IE8:IE31" si="42">SUM(ID8/IB8)*100</f>
        <v>75.979996946098652</v>
      </c>
      <c r="IF8" s="148"/>
      <c r="IG8" s="152"/>
      <c r="IH8" s="148">
        <v>102010.3</v>
      </c>
      <c r="II8" s="142">
        <f t="shared" ref="II8:II31" si="43">SUM(IH8/IH$82)*100</f>
        <v>0.15894421736422404</v>
      </c>
      <c r="IJ8" s="149">
        <v>90248.2</v>
      </c>
      <c r="IK8" s="142">
        <f t="shared" ref="IK8:IK31" si="44">SUM(IJ8/IH8)*100</f>
        <v>88.469693746611853</v>
      </c>
      <c r="IL8" s="148"/>
      <c r="IM8" s="152"/>
      <c r="IN8" s="148">
        <v>45741.1</v>
      </c>
      <c r="IO8" s="142">
        <f t="shared" ref="IO8:IO31" si="45">SUM(IN8/IN$82)*100</f>
        <v>0.11344014980247319</v>
      </c>
      <c r="IP8" s="149">
        <v>41049.199999999997</v>
      </c>
      <c r="IQ8" s="142">
        <f t="shared" ref="IQ8:IQ31" si="46">SUM(IP8/IN8)*100</f>
        <v>89.742485423393831</v>
      </c>
      <c r="IR8" s="148"/>
      <c r="IS8" s="152"/>
    </row>
    <row r="9" spans="1:253" x14ac:dyDescent="0.2">
      <c r="A9" s="193" t="s">
        <v>82</v>
      </c>
      <c r="B9" s="47"/>
      <c r="C9" s="23"/>
      <c r="D9" s="23">
        <v>44336000</v>
      </c>
      <c r="E9" s="23">
        <v>51473640.479000002</v>
      </c>
      <c r="F9" s="29">
        <v>0.59689895340467225</v>
      </c>
      <c r="G9" s="23">
        <v>0</v>
      </c>
      <c r="H9" s="23">
        <v>51473640.479000002</v>
      </c>
      <c r="I9" s="23">
        <v>49967175.584000006</v>
      </c>
      <c r="J9" s="29">
        <v>97.073327472117313</v>
      </c>
      <c r="K9" s="7">
        <v>1207254.714500004</v>
      </c>
      <c r="L9" s="29">
        <v>2.3453843622980868</v>
      </c>
      <c r="M9" s="23">
        <v>51174430.298500009</v>
      </c>
      <c r="N9" s="54">
        <v>99.41871183441539</v>
      </c>
      <c r="O9" s="80"/>
      <c r="P9" s="90"/>
      <c r="Q9" s="1">
        <v>45234855.501999997</v>
      </c>
      <c r="R9" s="1">
        <v>46592241.453000002</v>
      </c>
      <c r="S9" s="2">
        <v>0.4436523192691495</v>
      </c>
      <c r="T9" s="1">
        <v>0</v>
      </c>
      <c r="U9" s="1">
        <v>46592241.453000002</v>
      </c>
      <c r="V9" s="1">
        <v>44884013.669000007</v>
      </c>
      <c r="W9" s="2">
        <v>96.33366472458043</v>
      </c>
      <c r="X9" s="1">
        <v>1439104.8670000001</v>
      </c>
      <c r="Y9" s="2">
        <v>3.0887221179339468</v>
      </c>
      <c r="Z9" s="1">
        <v>46323118.536000006</v>
      </c>
      <c r="AA9" s="4">
        <v>99.422386842514385</v>
      </c>
      <c r="AB9" s="153"/>
      <c r="AC9" s="154"/>
      <c r="AD9" s="1">
        <v>52095465.921000004</v>
      </c>
      <c r="AE9" s="1">
        <v>52095465.920999996</v>
      </c>
      <c r="AF9" s="6">
        <v>0.60880188835709159</v>
      </c>
      <c r="AG9" s="1">
        <v>3303604.4939999995</v>
      </c>
      <c r="AH9" s="1">
        <v>48791861.426999994</v>
      </c>
      <c r="AI9" s="1">
        <v>44539201.570999995</v>
      </c>
      <c r="AJ9" s="11">
        <v>85.495351243314204</v>
      </c>
      <c r="AK9" s="1">
        <v>1386774.395999996</v>
      </c>
      <c r="AL9" s="11">
        <v>2.6619867419997081</v>
      </c>
      <c r="AM9" s="1">
        <v>45925975.966999993</v>
      </c>
      <c r="AN9" s="86">
        <v>88.157337985313916</v>
      </c>
      <c r="AO9" s="155"/>
      <c r="AP9" s="154"/>
      <c r="AQ9" s="1">
        <v>42798499.838</v>
      </c>
      <c r="AR9" s="6">
        <v>0.54301261030836789</v>
      </c>
      <c r="AS9" s="1">
        <v>40421580.604000002</v>
      </c>
      <c r="AT9" s="6">
        <v>94.446255726258954</v>
      </c>
      <c r="AU9" s="1">
        <v>1892557.5949999997</v>
      </c>
      <c r="AV9" s="6">
        <v>4.422018533742234</v>
      </c>
      <c r="AW9" s="1">
        <v>42314138.199000001</v>
      </c>
      <c r="AX9" s="4">
        <v>98.868274260001172</v>
      </c>
      <c r="AY9" s="155"/>
      <c r="AZ9" s="154"/>
      <c r="BA9" s="1">
        <v>43880418.898999989</v>
      </c>
      <c r="BB9" s="6">
        <v>0.56835831791706015</v>
      </c>
      <c r="BC9" s="1">
        <v>41039829.385999992</v>
      </c>
      <c r="BD9" s="6">
        <v>93.526521431943905</v>
      </c>
      <c r="BE9" s="1">
        <v>2432951.21</v>
      </c>
      <c r="BF9" s="6">
        <v>5.5445031543567271</v>
      </c>
      <c r="BG9" s="1">
        <v>43472780.595999993</v>
      </c>
      <c r="BH9" s="4">
        <v>99.071024586300652</v>
      </c>
      <c r="BI9" s="155"/>
      <c r="BJ9" s="154"/>
      <c r="BK9" s="1">
        <v>37946887.175999999</v>
      </c>
      <c r="BL9" s="6">
        <v>0.47708218893363602</v>
      </c>
      <c r="BM9" s="1">
        <v>36228956.830000006</v>
      </c>
      <c r="BN9" s="6">
        <v>95.472802978457423</v>
      </c>
      <c r="BO9" s="1">
        <v>485815.04699999996</v>
      </c>
      <c r="BP9" s="6">
        <v>1.2802500630598759</v>
      </c>
      <c r="BQ9" s="1">
        <v>36714771.877000004</v>
      </c>
      <c r="BR9" s="4">
        <v>96.753053041517305</v>
      </c>
      <c r="BS9" s="156"/>
      <c r="BT9" s="157"/>
      <c r="BU9" s="1">
        <v>29159646</v>
      </c>
      <c r="BV9" s="2">
        <v>0.52595538040139733</v>
      </c>
      <c r="BW9" s="1">
        <v>26861077</v>
      </c>
      <c r="BX9" s="2">
        <v>92.11729456523581</v>
      </c>
      <c r="BY9" s="1">
        <v>2135876</v>
      </c>
      <c r="BZ9" s="2">
        <v>7.3247665626667766</v>
      </c>
      <c r="CA9" s="1">
        <v>28996953</v>
      </c>
      <c r="CB9" s="83">
        <v>99.442061127902576</v>
      </c>
      <c r="CC9" s="3"/>
      <c r="CD9" s="1"/>
      <c r="CE9" s="158">
        <v>26093792</v>
      </c>
      <c r="CF9" s="2">
        <v>0.42252237294828415</v>
      </c>
      <c r="CG9" s="158">
        <v>22728546</v>
      </c>
      <c r="CH9" s="2">
        <v>87.103269620605545</v>
      </c>
      <c r="CI9" s="158">
        <v>2769781</v>
      </c>
      <c r="CJ9" s="2">
        <v>10.614712495600486</v>
      </c>
      <c r="CK9" s="158">
        <v>25498327</v>
      </c>
      <c r="CL9" s="83">
        <v>97.717982116206031</v>
      </c>
      <c r="CM9" s="3"/>
      <c r="CN9" s="154"/>
      <c r="CO9" s="12">
        <v>22624283.199999999</v>
      </c>
      <c r="CP9" s="2">
        <v>0.45122283933569834</v>
      </c>
      <c r="CQ9" s="12">
        <v>19428136.100000005</v>
      </c>
      <c r="CR9" s="2">
        <v>85.872935413043294</v>
      </c>
      <c r="CS9" s="12">
        <v>771905.2</v>
      </c>
      <c r="CT9" s="2">
        <v>3.411843783850796</v>
      </c>
      <c r="CU9" s="12">
        <v>20200041.300000004</v>
      </c>
      <c r="CV9" s="83">
        <v>89.284779196894092</v>
      </c>
      <c r="CW9" s="72"/>
      <c r="CX9" s="11"/>
      <c r="CY9" s="1"/>
      <c r="CZ9" s="1">
        <v>16522824.1</v>
      </c>
      <c r="DA9" s="34">
        <f>SUM(CZ9/CZ$82)*100</f>
        <v>0.52566958526853214</v>
      </c>
      <c r="DB9" s="1">
        <v>16201038</v>
      </c>
      <c r="DC9" s="34">
        <f>SUM(DB9/CZ9)*100</f>
        <v>98.052475181890969</v>
      </c>
      <c r="DD9" s="1">
        <v>94328.2</v>
      </c>
      <c r="DE9" s="34">
        <f>SUM(DD9/CZ9)*100</f>
        <v>0.57089635179254861</v>
      </c>
      <c r="DF9" s="1">
        <f t="shared" si="0"/>
        <v>16295366.199999999</v>
      </c>
      <c r="DG9" s="33">
        <f>SUM(DF9/CZ9)*100</f>
        <v>98.62337153368351</v>
      </c>
      <c r="DH9" s="138"/>
      <c r="DI9" s="139"/>
      <c r="DJ9" s="159"/>
      <c r="DK9" s="160">
        <v>12187789</v>
      </c>
      <c r="DL9" s="142">
        <f t="shared" si="1"/>
        <v>0.42797540044044169</v>
      </c>
      <c r="DM9" s="160">
        <v>11706180.6</v>
      </c>
      <c r="DN9" s="142">
        <f>SUM(DM9/DK9)*100</f>
        <v>96.048435036084072</v>
      </c>
      <c r="DO9" s="160">
        <v>375517.1</v>
      </c>
      <c r="DP9" s="143">
        <f>SUM(DO9/DK9)*100</f>
        <v>3.0810928873153283</v>
      </c>
      <c r="DQ9" s="160">
        <f t="shared" ref="DQ9:DQ78" si="47">SUM(DM9+DO9)</f>
        <v>12081697.699999999</v>
      </c>
      <c r="DR9" s="143">
        <f>SUM(DQ9/DK9)*100</f>
        <v>99.12952792339938</v>
      </c>
      <c r="DS9" s="160"/>
      <c r="DT9" s="161"/>
      <c r="DU9" s="3"/>
      <c r="DV9" s="1">
        <v>4931754.8</v>
      </c>
      <c r="DW9" s="142">
        <f t="shared" si="2"/>
        <v>0.26029179144555281</v>
      </c>
      <c r="DX9" s="1">
        <v>4553073.9000000004</v>
      </c>
      <c r="DY9" s="142">
        <f t="shared" si="3"/>
        <v>92.321578923591261</v>
      </c>
      <c r="DZ9" s="1">
        <v>230601.1</v>
      </c>
      <c r="EA9" s="143">
        <f t="shared" si="4"/>
        <v>4.6758427649322716</v>
      </c>
      <c r="EB9" s="1">
        <f t="shared" ref="EB9:EB78" si="48">SUM(DX9+DZ9)</f>
        <v>4783675</v>
      </c>
      <c r="EC9" s="143">
        <f t="shared" si="5"/>
        <v>96.997421688523531</v>
      </c>
      <c r="ED9" s="1"/>
      <c r="EE9" s="1"/>
      <c r="EF9" s="1"/>
      <c r="EG9" s="1">
        <v>4676060.9000000004</v>
      </c>
      <c r="EH9" s="142">
        <f t="shared" si="6"/>
        <v>0.30543925270107097</v>
      </c>
      <c r="EI9" s="1">
        <v>4405537.4000000004</v>
      </c>
      <c r="EJ9" s="142">
        <f t="shared" si="7"/>
        <v>94.214713927271561</v>
      </c>
      <c r="EK9" s="1">
        <v>163461.70000000001</v>
      </c>
      <c r="EL9" s="143">
        <f t="shared" si="8"/>
        <v>3.4957136678865757</v>
      </c>
      <c r="EM9" s="1">
        <f t="shared" ref="EM9:EM77" si="49">SUM(EI9+EK9)</f>
        <v>4568999.1000000006</v>
      </c>
      <c r="EN9" s="1"/>
      <c r="EO9" s="1"/>
      <c r="EP9" s="139"/>
      <c r="EQ9" s="3"/>
      <c r="ER9" s="1">
        <v>1957979.3</v>
      </c>
      <c r="ES9" s="142">
        <f t="shared" si="9"/>
        <v>0.15052320493038554</v>
      </c>
      <c r="ET9" s="1">
        <v>1840917.2</v>
      </c>
      <c r="EU9" s="142">
        <f t="shared" si="10"/>
        <v>94.021280000253313</v>
      </c>
      <c r="EV9" s="1">
        <v>67180.600000000006</v>
      </c>
      <c r="EW9" s="143">
        <f t="shared" si="11"/>
        <v>3.4311190113194763</v>
      </c>
      <c r="EX9" s="1">
        <f t="shared" ref="EX9:EX76" si="50">SUM(ET9+EV9)</f>
        <v>1908097.8</v>
      </c>
      <c r="EY9" s="143">
        <f t="shared" si="12"/>
        <v>97.452399011572794</v>
      </c>
      <c r="EZ9" s="1"/>
      <c r="FA9" s="139"/>
      <c r="FB9" s="3"/>
      <c r="FC9" s="1">
        <v>1398278.5</v>
      </c>
      <c r="FD9" s="142">
        <f t="shared" si="13"/>
        <v>0.14135598966937599</v>
      </c>
      <c r="FE9" s="1">
        <v>1073159.3</v>
      </c>
      <c r="FF9" s="142">
        <f t="shared" si="14"/>
        <v>76.748609093252881</v>
      </c>
      <c r="FG9" s="1">
        <v>310903.8</v>
      </c>
      <c r="FH9" s="143">
        <f t="shared" si="15"/>
        <v>22.234755093495323</v>
      </c>
      <c r="FI9" s="1">
        <f t="shared" ref="FI9:FI76" si="51">SUM(FE9+FG9)</f>
        <v>1384063.1</v>
      </c>
      <c r="FJ9" s="143">
        <f t="shared" si="16"/>
        <v>98.983364186748219</v>
      </c>
      <c r="FK9" s="1"/>
      <c r="FL9" s="92"/>
      <c r="FM9" s="155"/>
      <c r="FN9" s="1">
        <v>805661.5</v>
      </c>
      <c r="FO9" s="142">
        <f t="shared" si="17"/>
        <v>0.10635334390091314</v>
      </c>
      <c r="FP9" s="1">
        <v>733949</v>
      </c>
      <c r="FQ9" s="142">
        <f t="shared" si="18"/>
        <v>91.098929264958045</v>
      </c>
      <c r="FR9" s="1">
        <v>52780.5</v>
      </c>
      <c r="FS9" s="143">
        <f t="shared" si="19"/>
        <v>6.5512004731515656</v>
      </c>
      <c r="FT9" s="1">
        <f>SUM(FP9+FR9)</f>
        <v>786729.5</v>
      </c>
      <c r="FU9" s="143">
        <f t="shared" si="20"/>
        <v>97.650129738109612</v>
      </c>
      <c r="FV9" s="1"/>
      <c r="FW9" s="92"/>
      <c r="FX9" s="3"/>
      <c r="FY9" s="1">
        <v>484531.3</v>
      </c>
      <c r="FZ9" s="142">
        <f t="shared" si="21"/>
        <v>9.8849233838348524E-2</v>
      </c>
      <c r="GA9" s="1">
        <v>473682.9</v>
      </c>
      <c r="GB9" s="142">
        <f t="shared" si="22"/>
        <v>97.761052794731739</v>
      </c>
      <c r="GC9" s="1">
        <v>2492</v>
      </c>
      <c r="GD9" s="143">
        <f t="shared" si="23"/>
        <v>0.51431145934225508</v>
      </c>
      <c r="GE9" s="1">
        <f>SUM(GA9+GC9)</f>
        <v>476174.9</v>
      </c>
      <c r="GF9" s="143">
        <f t="shared" si="24"/>
        <v>98.275364254073992</v>
      </c>
      <c r="GG9" s="1"/>
      <c r="GH9" s="139"/>
      <c r="GI9" s="3"/>
      <c r="GJ9" s="1">
        <v>267757.5</v>
      </c>
      <c r="GK9" s="142">
        <f t="shared" si="25"/>
        <v>7.4927289530693941E-2</v>
      </c>
      <c r="GL9" s="1">
        <v>259656</v>
      </c>
      <c r="GM9" s="142">
        <f t="shared" si="26"/>
        <v>96.97431444497353</v>
      </c>
      <c r="GN9" s="1">
        <v>2873.4</v>
      </c>
      <c r="GO9" s="143">
        <f t="shared" si="27"/>
        <v>1.0731352062967425</v>
      </c>
      <c r="GP9" s="1">
        <f>SUM(GL9+GN9)</f>
        <v>262529.40000000002</v>
      </c>
      <c r="GQ9" s="143">
        <f t="shared" si="28"/>
        <v>98.047449651270284</v>
      </c>
      <c r="GR9" s="1"/>
      <c r="GS9" s="139"/>
      <c r="GT9" s="3"/>
      <c r="GU9" s="1">
        <v>165060.20000000001</v>
      </c>
      <c r="GV9" s="142">
        <f t="shared" si="29"/>
        <v>7.1072064525757483E-2</v>
      </c>
      <c r="GW9" s="1">
        <v>156024.6</v>
      </c>
      <c r="GX9" s="142">
        <f t="shared" si="30"/>
        <v>94.52587601372106</v>
      </c>
      <c r="GY9" s="1">
        <v>894.6</v>
      </c>
      <c r="GZ9" s="143">
        <f t="shared" si="31"/>
        <v>0.54198407611283639</v>
      </c>
      <c r="HA9" s="1">
        <f>SUM(GW9+GY9)</f>
        <v>156919.20000000001</v>
      </c>
      <c r="HB9" s="143">
        <f t="shared" si="32"/>
        <v>95.067860089833886</v>
      </c>
      <c r="HC9" s="1"/>
      <c r="HD9" s="139"/>
      <c r="HE9" s="3"/>
      <c r="HF9" s="1">
        <v>118837.4</v>
      </c>
      <c r="HG9" s="142">
        <f t="shared" si="33"/>
        <v>6.6400563621924202E-2</v>
      </c>
      <c r="HH9" s="1">
        <v>95880.1</v>
      </c>
      <c r="HI9" s="142">
        <f t="shared" si="34"/>
        <v>80.68175507037347</v>
      </c>
      <c r="HJ9" s="1">
        <v>12799.7</v>
      </c>
      <c r="HK9" s="143">
        <f t="shared" si="35"/>
        <v>10.770767451997436</v>
      </c>
      <c r="HL9" s="1">
        <f>SUM(HH9+HJ9)</f>
        <v>108679.8</v>
      </c>
      <c r="HM9" s="143">
        <f t="shared" si="36"/>
        <v>91.452522522370899</v>
      </c>
      <c r="HN9" s="1"/>
      <c r="HO9" s="139"/>
      <c r="HP9" s="1">
        <v>82407.100000000006</v>
      </c>
      <c r="HQ9" s="142">
        <f t="shared" si="37"/>
        <v>5.9131799496341085E-2</v>
      </c>
      <c r="HR9" s="1">
        <v>73471.100000000006</v>
      </c>
      <c r="HS9" s="142">
        <f t="shared" si="38"/>
        <v>89.156274155988996</v>
      </c>
      <c r="HT9" s="1"/>
      <c r="HU9" s="139"/>
      <c r="HV9" s="1">
        <v>68517.600000000006</v>
      </c>
      <c r="HW9" s="142">
        <f t="shared" si="39"/>
        <v>6.9977645005354333E-2</v>
      </c>
      <c r="HX9" s="1">
        <v>60459.7</v>
      </c>
      <c r="HY9" s="142">
        <f t="shared" si="40"/>
        <v>88.239663969549426</v>
      </c>
      <c r="HZ9" s="1"/>
      <c r="IA9" s="139"/>
      <c r="IB9" s="1">
        <v>55270.5</v>
      </c>
      <c r="IC9" s="142">
        <f t="shared" si="41"/>
        <v>7.4515832433337315E-2</v>
      </c>
      <c r="ID9" s="1">
        <v>50356.4</v>
      </c>
      <c r="IE9" s="142">
        <f t="shared" si="42"/>
        <v>91.109000280438934</v>
      </c>
      <c r="IF9" s="1"/>
      <c r="IG9" s="139"/>
      <c r="IH9" s="1">
        <v>39620.699999999997</v>
      </c>
      <c r="II9" s="142">
        <f t="shared" si="43"/>
        <v>6.1733777402112437E-2</v>
      </c>
      <c r="IJ9" s="1">
        <v>37652.400000000001</v>
      </c>
      <c r="IK9" s="142">
        <f t="shared" si="44"/>
        <v>95.032142289257905</v>
      </c>
      <c r="IL9" s="1"/>
      <c r="IM9" s="139"/>
      <c r="IN9" s="1">
        <v>31523.4</v>
      </c>
      <c r="IO9" s="142">
        <f t="shared" si="45"/>
        <v>7.8179563199907376E-2</v>
      </c>
      <c r="IP9" s="1">
        <v>27665.200000000001</v>
      </c>
      <c r="IQ9" s="142">
        <f t="shared" si="46"/>
        <v>87.760837980674665</v>
      </c>
      <c r="IR9" s="1"/>
      <c r="IS9" s="139"/>
    </row>
    <row r="10" spans="1:253" hidden="1" x14ac:dyDescent="0.2">
      <c r="A10" s="193" t="s">
        <v>48</v>
      </c>
      <c r="B10" s="47"/>
      <c r="C10" s="23"/>
      <c r="D10" s="23"/>
      <c r="E10" s="23"/>
      <c r="F10" s="29"/>
      <c r="G10" s="23"/>
      <c r="H10" s="23"/>
      <c r="I10" s="23"/>
      <c r="J10" s="29"/>
      <c r="K10" s="7"/>
      <c r="L10" s="29"/>
      <c r="M10" s="23"/>
      <c r="N10" s="54"/>
      <c r="O10" s="80"/>
      <c r="P10" s="90"/>
      <c r="Q10" s="1"/>
      <c r="R10" s="1"/>
      <c r="S10" s="2"/>
      <c r="T10" s="1"/>
      <c r="U10" s="1"/>
      <c r="V10" s="1"/>
      <c r="W10" s="2"/>
      <c r="X10" s="1"/>
      <c r="Y10" s="2"/>
      <c r="Z10" s="1"/>
      <c r="AA10" s="4"/>
      <c r="AB10" s="153"/>
      <c r="AC10" s="154"/>
      <c r="AD10" s="1"/>
      <c r="AE10" s="1"/>
      <c r="AF10" s="6"/>
      <c r="AG10" s="1"/>
      <c r="AH10" s="1"/>
      <c r="AI10" s="1"/>
      <c r="AJ10" s="11"/>
      <c r="AK10" s="1"/>
      <c r="AL10" s="11"/>
      <c r="AM10" s="1"/>
      <c r="AN10" s="86"/>
      <c r="AO10" s="155"/>
      <c r="AP10" s="154"/>
      <c r="AQ10" s="1"/>
      <c r="AR10" s="6"/>
      <c r="AS10" s="1"/>
      <c r="AT10" s="6"/>
      <c r="AU10" s="1"/>
      <c r="AV10" s="6"/>
      <c r="AW10" s="1"/>
      <c r="AX10" s="4"/>
      <c r="AY10" s="155"/>
      <c r="AZ10" s="154"/>
      <c r="BA10" s="1"/>
      <c r="BB10" s="6"/>
      <c r="BC10" s="1"/>
      <c r="BD10" s="6"/>
      <c r="BE10" s="1"/>
      <c r="BF10" s="6"/>
      <c r="BG10" s="1"/>
      <c r="BH10" s="4"/>
      <c r="BI10" s="155"/>
      <c r="BJ10" s="154"/>
      <c r="BK10" s="1"/>
      <c r="BL10" s="6"/>
      <c r="BM10" s="1"/>
      <c r="BN10" s="6"/>
      <c r="BO10" s="1"/>
      <c r="BP10" s="6"/>
      <c r="BQ10" s="1"/>
      <c r="BR10" s="4"/>
      <c r="BS10" s="156"/>
      <c r="BT10" s="157"/>
      <c r="BU10" s="1"/>
      <c r="BV10" s="2"/>
      <c r="BW10" s="1"/>
      <c r="BX10" s="2"/>
      <c r="BY10" s="1"/>
      <c r="BZ10" s="2"/>
      <c r="CA10" s="1"/>
      <c r="CB10" s="83"/>
      <c r="CC10" s="3"/>
      <c r="CD10" s="1"/>
      <c r="CE10" s="158"/>
      <c r="CF10" s="2"/>
      <c r="CG10" s="158"/>
      <c r="CH10" s="2"/>
      <c r="CI10" s="158"/>
      <c r="CJ10" s="2"/>
      <c r="CK10" s="158"/>
      <c r="CL10" s="83"/>
      <c r="CM10" s="3"/>
      <c r="CN10" s="154"/>
      <c r="CO10" s="12"/>
      <c r="CP10" s="2"/>
      <c r="CQ10" s="12"/>
      <c r="CR10" s="2"/>
      <c r="CS10" s="12"/>
      <c r="CT10" s="2"/>
      <c r="CU10" s="12"/>
      <c r="CV10" s="83"/>
      <c r="CW10" s="72"/>
      <c r="CX10" s="11"/>
      <c r="CY10" s="1"/>
      <c r="CZ10" s="1"/>
      <c r="DA10" s="1"/>
      <c r="DB10" s="1"/>
      <c r="DC10" s="1"/>
      <c r="DD10" s="1"/>
      <c r="DE10" s="1"/>
      <c r="DF10" s="1"/>
      <c r="DG10" s="139"/>
      <c r="DH10" s="138"/>
      <c r="DI10" s="139"/>
      <c r="DJ10" s="159"/>
      <c r="DK10" s="162"/>
      <c r="DL10" s="142">
        <f t="shared" si="1"/>
        <v>0</v>
      </c>
      <c r="DM10" s="162"/>
      <c r="DN10" s="162"/>
      <c r="DO10" s="162"/>
      <c r="DP10" s="162"/>
      <c r="DQ10" s="162"/>
      <c r="DR10" s="162"/>
      <c r="DS10" s="162"/>
      <c r="DT10" s="161"/>
      <c r="DU10" s="3"/>
      <c r="DV10" s="1">
        <v>5590263.2999999998</v>
      </c>
      <c r="DW10" s="142">
        <f t="shared" si="2"/>
        <v>0.29504703863406345</v>
      </c>
      <c r="DX10" s="1">
        <v>5071453.7</v>
      </c>
      <c r="DY10" s="142">
        <f t="shared" si="3"/>
        <v>90.719406722756702</v>
      </c>
      <c r="DZ10" s="1">
        <v>210123</v>
      </c>
      <c r="EA10" s="143">
        <f t="shared" si="4"/>
        <v>3.7587317219924152</v>
      </c>
      <c r="EB10" s="1">
        <f t="shared" si="48"/>
        <v>5281576.7</v>
      </c>
      <c r="EC10" s="143">
        <f t="shared" si="5"/>
        <v>94.478138444749121</v>
      </c>
      <c r="ED10" s="1">
        <v>340129262</v>
      </c>
      <c r="EE10" s="1"/>
      <c r="EF10" s="1"/>
      <c r="EG10" s="1">
        <v>4485131.5</v>
      </c>
      <c r="EH10" s="142">
        <f t="shared" si="6"/>
        <v>0.29296778697344028</v>
      </c>
      <c r="EI10" s="1">
        <v>3798528.5</v>
      </c>
      <c r="EJ10" s="142">
        <f t="shared" si="7"/>
        <v>84.691574817817497</v>
      </c>
      <c r="EK10" s="1">
        <v>595048.19999999995</v>
      </c>
      <c r="EL10" s="143">
        <f t="shared" si="8"/>
        <v>13.267129403006356</v>
      </c>
      <c r="EM10" s="1">
        <f t="shared" si="49"/>
        <v>4393576.7</v>
      </c>
      <c r="EN10" s="1"/>
      <c r="EO10" s="1">
        <v>227308257</v>
      </c>
      <c r="EP10" s="139"/>
      <c r="EQ10" s="3"/>
      <c r="ER10" s="1">
        <v>2279446.2999999998</v>
      </c>
      <c r="ES10" s="142">
        <f t="shared" si="9"/>
        <v>0.17523656278833441</v>
      </c>
      <c r="ET10" s="1">
        <v>1899991.1</v>
      </c>
      <c r="EU10" s="142">
        <f t="shared" si="10"/>
        <v>83.353185376641704</v>
      </c>
      <c r="EV10" s="1">
        <v>314162.5</v>
      </c>
      <c r="EW10" s="143">
        <f t="shared" si="11"/>
        <v>13.782404086466087</v>
      </c>
      <c r="EX10" s="1">
        <f t="shared" si="50"/>
        <v>2214153.6</v>
      </c>
      <c r="EY10" s="143">
        <f t="shared" si="12"/>
        <v>97.135589463107792</v>
      </c>
      <c r="EZ10" s="1">
        <v>183435780.80000001</v>
      </c>
      <c r="FA10" s="139"/>
      <c r="FB10" s="3"/>
      <c r="FC10" s="1">
        <v>1629070</v>
      </c>
      <c r="FD10" s="142">
        <f t="shared" si="13"/>
        <v>0.16468736527858388</v>
      </c>
      <c r="FE10" s="1">
        <v>1464865.9</v>
      </c>
      <c r="FF10" s="142">
        <f t="shared" si="14"/>
        <v>89.920377884314362</v>
      </c>
      <c r="FG10" s="1">
        <v>126779.5</v>
      </c>
      <c r="FH10" s="143">
        <f t="shared" si="15"/>
        <v>7.7823236570558656</v>
      </c>
      <c r="FI10" s="1">
        <f t="shared" si="51"/>
        <v>1591645.4</v>
      </c>
      <c r="FJ10" s="143">
        <f t="shared" si="16"/>
        <v>97.702701541370232</v>
      </c>
      <c r="FK10" s="1">
        <v>131211643.5</v>
      </c>
      <c r="FL10" s="92"/>
      <c r="FM10" s="155"/>
      <c r="FN10" s="1">
        <v>1326089.5</v>
      </c>
      <c r="FO10" s="142">
        <f t="shared" si="17"/>
        <v>0.17505373241353836</v>
      </c>
      <c r="FP10" s="1">
        <v>1301825.1000000001</v>
      </c>
      <c r="FQ10" s="142">
        <f t="shared" si="18"/>
        <v>98.170229083331108</v>
      </c>
      <c r="FR10" s="1">
        <v>292.5</v>
      </c>
      <c r="FS10" s="143">
        <f t="shared" si="19"/>
        <v>2.2057334742489099E-2</v>
      </c>
      <c r="FT10" s="1">
        <f t="shared" ref="FT10:FT75" si="52">SUM(FP10+FR10)</f>
        <v>1302117.6000000001</v>
      </c>
      <c r="FU10" s="143">
        <f t="shared" si="20"/>
        <v>98.192286418073593</v>
      </c>
      <c r="FV10" s="1">
        <v>107799551</v>
      </c>
      <c r="FW10" s="92"/>
      <c r="FX10" s="3"/>
      <c r="FY10" s="1">
        <v>664502.6</v>
      </c>
      <c r="FZ10" s="142">
        <f t="shared" si="21"/>
        <v>0.13556517998649537</v>
      </c>
      <c r="GA10" s="1">
        <v>656468.6</v>
      </c>
      <c r="GB10" s="142">
        <f t="shared" si="22"/>
        <v>98.790975385197882</v>
      </c>
      <c r="GC10" s="1">
        <v>2400.5</v>
      </c>
      <c r="GD10" s="143">
        <f t="shared" si="23"/>
        <v>0.36124764598362746</v>
      </c>
      <c r="GE10" s="1">
        <f t="shared" ref="GE10:GE75" si="53">SUM(GA10+GC10)</f>
        <v>658869.1</v>
      </c>
      <c r="GF10" s="143">
        <f t="shared" si="24"/>
        <v>99.152223031181521</v>
      </c>
      <c r="GG10" s="1">
        <v>77665936</v>
      </c>
      <c r="GH10" s="139"/>
      <c r="GI10" s="3"/>
      <c r="GJ10" s="1">
        <v>574549.69999999995</v>
      </c>
      <c r="GK10" s="142">
        <f t="shared" si="25"/>
        <v>0.16077776242186809</v>
      </c>
      <c r="GL10" s="1">
        <v>555862.80000000005</v>
      </c>
      <c r="GM10" s="142">
        <f t="shared" si="26"/>
        <v>96.747557260929753</v>
      </c>
      <c r="GN10" s="1">
        <v>14556.7</v>
      </c>
      <c r="GO10" s="143">
        <f t="shared" si="27"/>
        <v>2.53358412683881</v>
      </c>
      <c r="GP10" s="1">
        <f t="shared" ref="GP10:GP75" si="54">SUM(GL10+GN10)</f>
        <v>570419.5</v>
      </c>
      <c r="GQ10" s="143">
        <f t="shared" si="28"/>
        <v>99.281141387768542</v>
      </c>
      <c r="GR10" s="1">
        <v>58172026</v>
      </c>
      <c r="GS10" s="139"/>
      <c r="GT10" s="3"/>
      <c r="GU10" s="1">
        <v>323893.90000000002</v>
      </c>
      <c r="GV10" s="142">
        <f t="shared" si="29"/>
        <v>0.13946310594740124</v>
      </c>
      <c r="GW10" s="1">
        <v>297329.09999999998</v>
      </c>
      <c r="GX10" s="142">
        <f t="shared" si="30"/>
        <v>91.798301851316111</v>
      </c>
      <c r="GY10" s="1">
        <v>12412.4</v>
      </c>
      <c r="GZ10" s="143">
        <f t="shared" si="31"/>
        <v>3.8322425954919184</v>
      </c>
      <c r="HA10" s="1">
        <f t="shared" ref="HA10:HA75" si="55">SUM(GW10+GY10)</f>
        <v>309741.5</v>
      </c>
      <c r="HB10" s="143">
        <f t="shared" si="32"/>
        <v>95.630544446808045</v>
      </c>
      <c r="HC10" s="1">
        <v>31902801.199999999</v>
      </c>
      <c r="HD10" s="139"/>
      <c r="HE10" s="3"/>
      <c r="HF10" s="1">
        <v>273658.09999999998</v>
      </c>
      <c r="HG10" s="142">
        <f t="shared" si="33"/>
        <v>0.15290684649533642</v>
      </c>
      <c r="HH10" s="1">
        <v>225207.5</v>
      </c>
      <c r="HI10" s="142">
        <f t="shared" si="34"/>
        <v>82.295207048503229</v>
      </c>
      <c r="HJ10" s="1">
        <v>19454.8</v>
      </c>
      <c r="HK10" s="143">
        <f t="shared" si="35"/>
        <v>7.1091628568640948</v>
      </c>
      <c r="HL10" s="1">
        <f t="shared" ref="HL10:HL75" si="56">SUM(HH10+HJ10)</f>
        <v>244662.3</v>
      </c>
      <c r="HM10" s="143">
        <f t="shared" si="36"/>
        <v>89.404369905367318</v>
      </c>
      <c r="HN10" s="1">
        <v>22590120.199999999</v>
      </c>
      <c r="HO10" s="139"/>
      <c r="HP10" s="1">
        <v>234379.9</v>
      </c>
      <c r="HQ10" s="142">
        <f t="shared" si="37"/>
        <v>0.16818096077610389</v>
      </c>
      <c r="HR10" s="1">
        <v>207589.2</v>
      </c>
      <c r="HS10" s="142">
        <f t="shared" si="38"/>
        <v>88.569540306144006</v>
      </c>
      <c r="HT10" s="1">
        <v>18943869.600000001</v>
      </c>
      <c r="HU10" s="139"/>
      <c r="HV10" s="1">
        <v>175433</v>
      </c>
      <c r="HW10" s="142">
        <f t="shared" si="39"/>
        <v>0.17917131067381703</v>
      </c>
      <c r="HX10" s="1">
        <v>155486.79999999999</v>
      </c>
      <c r="HY10" s="142">
        <f t="shared" si="40"/>
        <v>88.630303306675472</v>
      </c>
      <c r="HZ10" s="1">
        <v>12466947</v>
      </c>
      <c r="IA10" s="139"/>
      <c r="IB10" s="1">
        <v>152166.70000000001</v>
      </c>
      <c r="IC10" s="142">
        <f t="shared" si="41"/>
        <v>0.20515154230799268</v>
      </c>
      <c r="ID10" s="1">
        <v>130193.4</v>
      </c>
      <c r="IE10" s="142">
        <f t="shared" si="42"/>
        <v>85.559718387794419</v>
      </c>
      <c r="IF10" s="1">
        <v>10255077</v>
      </c>
      <c r="IG10" s="139"/>
      <c r="IH10" s="1">
        <v>117664.7</v>
      </c>
      <c r="II10" s="142">
        <f t="shared" si="43"/>
        <v>0.18333564015492756</v>
      </c>
      <c r="IJ10" s="1">
        <v>107635.2</v>
      </c>
      <c r="IK10" s="142">
        <f t="shared" si="44"/>
        <v>91.476203143338651</v>
      </c>
      <c r="IL10" s="1">
        <v>10319167</v>
      </c>
      <c r="IM10" s="139"/>
      <c r="IN10" s="1">
        <v>77828.399999999994</v>
      </c>
      <c r="IO10" s="142">
        <f t="shared" si="45"/>
        <v>0.19301821239294209</v>
      </c>
      <c r="IP10" s="1">
        <v>66583.7</v>
      </c>
      <c r="IQ10" s="142">
        <f t="shared" si="46"/>
        <v>85.551932199556973</v>
      </c>
      <c r="IR10" s="1">
        <v>8130624</v>
      </c>
      <c r="IS10" s="139"/>
    </row>
    <row r="11" spans="1:253" hidden="1" x14ac:dyDescent="0.2">
      <c r="A11" s="193" t="s">
        <v>2</v>
      </c>
      <c r="B11" s="47"/>
      <c r="C11" s="23"/>
      <c r="D11" s="23"/>
      <c r="E11" s="23"/>
      <c r="F11" s="29"/>
      <c r="G11" s="23"/>
      <c r="H11" s="23"/>
      <c r="I11" s="23"/>
      <c r="J11" s="29"/>
      <c r="K11" s="7"/>
      <c r="L11" s="29"/>
      <c r="M11" s="23"/>
      <c r="N11" s="54"/>
      <c r="O11" s="80"/>
      <c r="P11" s="90"/>
      <c r="Q11" s="1">
        <v>56920095.884000003</v>
      </c>
      <c r="R11" s="1">
        <v>58378486.421000004</v>
      </c>
      <c r="S11" s="2">
        <v>0.55588119584728757</v>
      </c>
      <c r="T11" s="1">
        <v>0</v>
      </c>
      <c r="U11" s="1">
        <v>58378486.421000004</v>
      </c>
      <c r="V11" s="1">
        <v>32086163.384000003</v>
      </c>
      <c r="W11" s="2">
        <v>54.962307779973408</v>
      </c>
      <c r="X11" s="1">
        <v>23069147.430999998</v>
      </c>
      <c r="Y11" s="2">
        <v>39.516522002018753</v>
      </c>
      <c r="Z11" s="1">
        <v>55155310.814999998</v>
      </c>
      <c r="AA11" s="4">
        <v>94.478829781992161</v>
      </c>
      <c r="AB11" s="153"/>
      <c r="AC11" s="154"/>
      <c r="AD11" s="1">
        <v>68479277.787</v>
      </c>
      <c r="AE11" s="1">
        <v>56242273.716999993</v>
      </c>
      <c r="AF11" s="6">
        <v>0.65726262044243466</v>
      </c>
      <c r="AG11" s="1">
        <v>80678.089000000022</v>
      </c>
      <c r="AH11" s="1">
        <v>56161595.627999991</v>
      </c>
      <c r="AI11" s="1">
        <v>36471861.019999996</v>
      </c>
      <c r="AJ11" s="11">
        <v>64.847771275249627</v>
      </c>
      <c r="AK11" s="1">
        <v>17012601.901000008</v>
      </c>
      <c r="AL11" s="11">
        <v>30.248780457568376</v>
      </c>
      <c r="AM11" s="1">
        <v>53484462.921000004</v>
      </c>
      <c r="AN11" s="86">
        <v>95.096551732818014</v>
      </c>
      <c r="AO11" s="155"/>
      <c r="AP11" s="154"/>
      <c r="AQ11" s="1">
        <v>49788080</v>
      </c>
      <c r="AR11" s="6">
        <v>0.6316939936066982</v>
      </c>
      <c r="AS11" s="1">
        <v>32045594.226100001</v>
      </c>
      <c r="AT11" s="6">
        <v>64.363988782254708</v>
      </c>
      <c r="AU11" s="1">
        <v>15724249.8739</v>
      </c>
      <c r="AV11" s="6">
        <v>31.582358415709145</v>
      </c>
      <c r="AW11" s="1">
        <v>47769844.100000001</v>
      </c>
      <c r="AX11" s="4">
        <v>95.94634719796386</v>
      </c>
      <c r="AY11" s="155"/>
      <c r="AZ11" s="154"/>
      <c r="BA11" s="1">
        <v>62788042.495000005</v>
      </c>
      <c r="BB11" s="6">
        <v>0.81325810266082865</v>
      </c>
      <c r="BC11" s="1">
        <v>41471041.221000001</v>
      </c>
      <c r="BD11" s="6">
        <v>66.049266027528191</v>
      </c>
      <c r="BE11" s="1">
        <v>18840196.938000001</v>
      </c>
      <c r="BF11" s="6">
        <v>30.00602692702245</v>
      </c>
      <c r="BG11" s="1">
        <v>60311238.159000002</v>
      </c>
      <c r="BH11" s="4">
        <v>96.055292954550637</v>
      </c>
      <c r="BI11" s="155"/>
      <c r="BJ11" s="154"/>
      <c r="BK11" s="1">
        <v>80249599.622999996</v>
      </c>
      <c r="BL11" s="6">
        <v>1.008927411400506</v>
      </c>
      <c r="BM11" s="1">
        <v>54571554.725999996</v>
      </c>
      <c r="BN11" s="6">
        <v>68.002276624891067</v>
      </c>
      <c r="BO11" s="1">
        <v>21876429.535999998</v>
      </c>
      <c r="BP11" s="6">
        <v>27.260484337332553</v>
      </c>
      <c r="BQ11" s="1">
        <v>76447984.261999995</v>
      </c>
      <c r="BR11" s="4">
        <v>95.262760962223624</v>
      </c>
      <c r="BS11" s="156"/>
      <c r="BT11" s="157"/>
      <c r="BU11" s="1">
        <v>61446936</v>
      </c>
      <c r="BV11" s="2">
        <v>1.1083243808371446</v>
      </c>
      <c r="BW11" s="1">
        <v>41343104</v>
      </c>
      <c r="BX11" s="2">
        <v>67.282612757127552</v>
      </c>
      <c r="BY11" s="1">
        <v>14465107.208000001</v>
      </c>
      <c r="BZ11" s="2">
        <v>23.540811226128511</v>
      </c>
      <c r="CA11" s="1">
        <v>55808211.208000004</v>
      </c>
      <c r="CB11" s="83">
        <v>90.823423983256063</v>
      </c>
      <c r="CC11" s="3"/>
      <c r="CD11" s="1"/>
      <c r="CE11" s="158">
        <v>34017555</v>
      </c>
      <c r="CF11" s="2">
        <v>0.55082749416024956</v>
      </c>
      <c r="CG11" s="158">
        <v>23709516</v>
      </c>
      <c r="CH11" s="2">
        <v>69.697883930811614</v>
      </c>
      <c r="CI11" s="158">
        <v>8059444</v>
      </c>
      <c r="CJ11" s="2">
        <v>23.692014314373857</v>
      </c>
      <c r="CK11" s="158">
        <v>31768960</v>
      </c>
      <c r="CL11" s="83">
        <v>93.389898245185464</v>
      </c>
      <c r="CM11" s="3"/>
      <c r="CN11" s="154"/>
      <c r="CO11" s="12">
        <v>31210644.706</v>
      </c>
      <c r="CP11" s="2">
        <v>0.62247080259935061</v>
      </c>
      <c r="CQ11" s="12">
        <v>17558623.994999997</v>
      </c>
      <c r="CR11" s="2">
        <v>56.258446951031715</v>
      </c>
      <c r="CS11" s="12">
        <v>8909554.7200000007</v>
      </c>
      <c r="CT11" s="2">
        <v>28.546525725203008</v>
      </c>
      <c r="CU11" s="12">
        <v>26468178.714999996</v>
      </c>
      <c r="CV11" s="83">
        <v>84.804972676234712</v>
      </c>
      <c r="CW11" s="72"/>
      <c r="CX11" s="11"/>
      <c r="CY11" s="1"/>
      <c r="CZ11" s="1">
        <v>17601326.199999999</v>
      </c>
      <c r="DA11" s="34">
        <f>SUM(CZ11/CZ$82)*100</f>
        <v>0.5599818643430422</v>
      </c>
      <c r="DB11" s="1">
        <v>9119515.6999999993</v>
      </c>
      <c r="DC11" s="34">
        <f>SUM(DB11/CZ11)*100</f>
        <v>51.811525997398988</v>
      </c>
      <c r="DD11" s="1">
        <v>7391001.2000000002</v>
      </c>
      <c r="DE11" s="34">
        <f>SUM(DD11/CZ11)*100</f>
        <v>41.991160870593944</v>
      </c>
      <c r="DF11" s="1">
        <f t="shared" si="0"/>
        <v>16510516.899999999</v>
      </c>
      <c r="DG11" s="33">
        <f>SUM(DF11/CZ11)*100</f>
        <v>93.802686867992932</v>
      </c>
      <c r="DH11" s="138"/>
      <c r="DI11" s="139"/>
      <c r="DJ11" s="159"/>
      <c r="DK11" s="160">
        <f>6447338+359245</f>
        <v>6806583</v>
      </c>
      <c r="DL11" s="142">
        <f t="shared" si="1"/>
        <v>0.23901382646648242</v>
      </c>
      <c r="DM11" s="160">
        <f>306945.9+5838038.3</f>
        <v>6144984.2000000002</v>
      </c>
      <c r="DN11" s="142">
        <f>SUM(DM11/DK11)*100</f>
        <v>90.280015684815723</v>
      </c>
      <c r="DO11" s="160">
        <f>192102.1+10313.2</f>
        <v>202415.30000000002</v>
      </c>
      <c r="DP11" s="143">
        <f>SUM(DO11/DK11)*100</f>
        <v>2.9738166713018854</v>
      </c>
      <c r="DQ11" s="160">
        <f t="shared" si="47"/>
        <v>6347399.5</v>
      </c>
      <c r="DR11" s="143">
        <f>SUM(DQ11/DK11)*100</f>
        <v>93.253832356117599</v>
      </c>
      <c r="DS11" s="160"/>
      <c r="DT11" s="161"/>
      <c r="DU11" s="3"/>
      <c r="DV11" s="1">
        <v>4013025.5</v>
      </c>
      <c r="DW11" s="142">
        <f t="shared" si="2"/>
        <v>0.21180241899124536</v>
      </c>
      <c r="DX11" s="1">
        <v>3748823.3</v>
      </c>
      <c r="DY11" s="142">
        <f t="shared" si="3"/>
        <v>93.41638372345254</v>
      </c>
      <c r="DZ11" s="1">
        <v>129608.9</v>
      </c>
      <c r="EA11" s="143">
        <f t="shared" si="4"/>
        <v>3.2297053681816874</v>
      </c>
      <c r="EB11" s="1">
        <f t="shared" si="48"/>
        <v>3878432.1999999997</v>
      </c>
      <c r="EC11" s="143">
        <f t="shared" si="5"/>
        <v>96.646089091634224</v>
      </c>
      <c r="ED11" s="1"/>
      <c r="EE11" s="1"/>
      <c r="EF11" s="1"/>
      <c r="EG11" s="1">
        <v>2125640.7999999998</v>
      </c>
      <c r="EH11" s="142">
        <f t="shared" si="6"/>
        <v>0.13884638189013035</v>
      </c>
      <c r="EI11" s="1">
        <v>1629480.6</v>
      </c>
      <c r="EJ11" s="142">
        <f t="shared" si="7"/>
        <v>76.658323457095861</v>
      </c>
      <c r="EK11" s="1">
        <v>246030.1</v>
      </c>
      <c r="EL11" s="143">
        <f t="shared" si="8"/>
        <v>11.574396765436571</v>
      </c>
      <c r="EM11" s="1">
        <f t="shared" si="49"/>
        <v>1875510.7000000002</v>
      </c>
      <c r="EN11" s="1"/>
      <c r="EO11" s="1"/>
      <c r="EP11" s="139"/>
      <c r="EQ11" s="3"/>
      <c r="ER11" s="1">
        <v>1216424.2</v>
      </c>
      <c r="ES11" s="142">
        <f t="shared" si="9"/>
        <v>9.3514813531930738E-2</v>
      </c>
      <c r="ET11" s="1">
        <v>955263.3</v>
      </c>
      <c r="EU11" s="142">
        <f t="shared" si="10"/>
        <v>78.530441929714982</v>
      </c>
      <c r="EV11" s="1">
        <v>152119.6</v>
      </c>
      <c r="EW11" s="143">
        <f t="shared" si="11"/>
        <v>12.505473008511341</v>
      </c>
      <c r="EX11" s="1">
        <f t="shared" si="50"/>
        <v>1107382.9000000001</v>
      </c>
      <c r="EY11" s="143">
        <f t="shared" si="12"/>
        <v>91.035914938226341</v>
      </c>
      <c r="EZ11" s="1"/>
      <c r="FA11" s="139"/>
      <c r="FB11" s="3"/>
      <c r="FC11" s="1">
        <v>578075.19999999995</v>
      </c>
      <c r="FD11" s="142">
        <f t="shared" si="13"/>
        <v>5.8439282302718991E-2</v>
      </c>
      <c r="FE11" s="1">
        <v>504333</v>
      </c>
      <c r="FF11" s="142">
        <f t="shared" si="14"/>
        <v>87.243493580074016</v>
      </c>
      <c r="FG11" s="1">
        <v>21760.7</v>
      </c>
      <c r="FH11" s="143">
        <f t="shared" si="15"/>
        <v>3.7643372350171749</v>
      </c>
      <c r="FI11" s="1">
        <f t="shared" si="51"/>
        <v>526093.69999999995</v>
      </c>
      <c r="FJ11" s="143">
        <f t="shared" si="16"/>
        <v>91.007830815091182</v>
      </c>
      <c r="FK11" s="1"/>
      <c r="FL11" s="92"/>
      <c r="FM11" s="155"/>
      <c r="FN11" s="1">
        <v>361312.9</v>
      </c>
      <c r="FO11" s="142">
        <f t="shared" si="17"/>
        <v>4.7696005219979153E-2</v>
      </c>
      <c r="FP11" s="1">
        <v>310992.2</v>
      </c>
      <c r="FQ11" s="142">
        <f t="shared" si="18"/>
        <v>86.072819431578552</v>
      </c>
      <c r="FR11" s="1">
        <v>7296.4</v>
      </c>
      <c r="FS11" s="143">
        <f t="shared" si="19"/>
        <v>2.0194130904266081</v>
      </c>
      <c r="FT11" s="1">
        <f t="shared" si="52"/>
        <v>318288.60000000003</v>
      </c>
      <c r="FU11" s="143">
        <f t="shared" si="20"/>
        <v>88.092232522005162</v>
      </c>
      <c r="FV11" s="1"/>
      <c r="FW11" s="92"/>
      <c r="FX11" s="3"/>
      <c r="FY11" s="1">
        <v>222132.1</v>
      </c>
      <c r="FZ11" s="142">
        <f t="shared" si="21"/>
        <v>4.5317171245497286E-2</v>
      </c>
      <c r="GA11" s="1">
        <v>208161.3</v>
      </c>
      <c r="GB11" s="142">
        <f t="shared" si="22"/>
        <v>93.710589329502568</v>
      </c>
      <c r="GC11" s="1">
        <v>6286.2</v>
      </c>
      <c r="GD11" s="143">
        <f t="shared" si="23"/>
        <v>2.8299376812266215</v>
      </c>
      <c r="GE11" s="1">
        <f t="shared" si="53"/>
        <v>214447.5</v>
      </c>
      <c r="GF11" s="143">
        <f t="shared" si="24"/>
        <v>96.540527010729193</v>
      </c>
      <c r="GG11" s="1"/>
      <c r="GH11" s="139"/>
      <c r="GI11" s="3"/>
      <c r="GJ11" s="1">
        <v>232495.1</v>
      </c>
      <c r="GK11" s="142">
        <f t="shared" si="25"/>
        <v>6.5059718858174437E-2</v>
      </c>
      <c r="GL11" s="1">
        <v>217065.4</v>
      </c>
      <c r="GM11" s="142">
        <f t="shared" si="26"/>
        <v>93.363430024976864</v>
      </c>
      <c r="GN11" s="1">
        <v>2733.7</v>
      </c>
      <c r="GO11" s="143">
        <f t="shared" si="27"/>
        <v>1.175809726742628</v>
      </c>
      <c r="GP11" s="1">
        <f t="shared" si="54"/>
        <v>219799.1</v>
      </c>
      <c r="GQ11" s="143">
        <f t="shared" si="28"/>
        <v>94.539239751719492</v>
      </c>
      <c r="GR11" s="1"/>
      <c r="GS11" s="139"/>
      <c r="GT11" s="3"/>
      <c r="GU11" s="1">
        <v>59009.4</v>
      </c>
      <c r="GV11" s="142">
        <f t="shared" si="29"/>
        <v>2.5408426043505537E-2</v>
      </c>
      <c r="GW11" s="1">
        <v>44618.8</v>
      </c>
      <c r="GX11" s="142">
        <f t="shared" si="30"/>
        <v>75.613037922771625</v>
      </c>
      <c r="GY11" s="1">
        <v>3492.5</v>
      </c>
      <c r="GZ11" s="143">
        <f t="shared" si="31"/>
        <v>5.9185485702277942</v>
      </c>
      <c r="HA11" s="1">
        <f t="shared" si="55"/>
        <v>48111.3</v>
      </c>
      <c r="HB11" s="143">
        <f t="shared" si="32"/>
        <v>81.531586492999423</v>
      </c>
      <c r="HC11" s="1"/>
      <c r="HD11" s="139"/>
      <c r="HE11" s="3"/>
      <c r="HF11" s="1">
        <v>71890.600000000006</v>
      </c>
      <c r="HG11" s="142">
        <f t="shared" si="33"/>
        <v>4.0168973396576366E-2</v>
      </c>
      <c r="HH11" s="1">
        <v>31363.5</v>
      </c>
      <c r="HI11" s="142">
        <f t="shared" si="34"/>
        <v>43.626705021240603</v>
      </c>
      <c r="HJ11" s="1">
        <v>17173.7</v>
      </c>
      <c r="HK11" s="143">
        <f t="shared" si="35"/>
        <v>23.888658600707185</v>
      </c>
      <c r="HL11" s="1">
        <f t="shared" si="56"/>
        <v>48537.2</v>
      </c>
      <c r="HM11" s="143">
        <f t="shared" si="36"/>
        <v>67.515363621947785</v>
      </c>
      <c r="HN11" s="1"/>
      <c r="HO11" s="139"/>
      <c r="HP11" s="1">
        <v>44825.9</v>
      </c>
      <c r="HQ11" s="142">
        <f t="shared" si="37"/>
        <v>3.2165142700605109E-2</v>
      </c>
      <c r="HR11" s="1">
        <v>20746.400000000001</v>
      </c>
      <c r="HS11" s="142">
        <f t="shared" si="38"/>
        <v>46.28217169091976</v>
      </c>
      <c r="HT11" s="1"/>
      <c r="HU11" s="139"/>
      <c r="HV11" s="1">
        <v>26142</v>
      </c>
      <c r="HW11" s="142">
        <f t="shared" si="39"/>
        <v>2.6699061200771375E-2</v>
      </c>
      <c r="HX11" s="1">
        <v>14099.8</v>
      </c>
      <c r="HY11" s="142">
        <f t="shared" si="40"/>
        <v>53.935429576926019</v>
      </c>
      <c r="HZ11" s="1"/>
      <c r="IA11" s="139"/>
      <c r="IB11" s="1">
        <v>18819.3</v>
      </c>
      <c r="IC11" s="142">
        <f t="shared" si="41"/>
        <v>2.5372229404704221E-2</v>
      </c>
      <c r="ID11" s="1">
        <v>12953.9</v>
      </c>
      <c r="IE11" s="142">
        <f t="shared" si="42"/>
        <v>68.833059678096419</v>
      </c>
      <c r="IF11" s="1"/>
      <c r="IG11" s="139"/>
      <c r="IH11" s="1">
        <v>22445.5</v>
      </c>
      <c r="II11" s="142">
        <f t="shared" si="43"/>
        <v>3.4972766777949776E-2</v>
      </c>
      <c r="IJ11" s="1">
        <v>11093.9</v>
      </c>
      <c r="IK11" s="142">
        <f t="shared" si="44"/>
        <v>49.425942839321912</v>
      </c>
      <c r="IL11" s="1"/>
      <c r="IM11" s="139"/>
      <c r="IN11" s="1">
        <v>23436.3</v>
      </c>
      <c r="IO11" s="142">
        <f t="shared" si="45"/>
        <v>5.8123162381658995E-2</v>
      </c>
      <c r="IP11" s="1">
        <v>12970.8</v>
      </c>
      <c r="IQ11" s="142">
        <f t="shared" si="46"/>
        <v>55.344913659579362</v>
      </c>
      <c r="IR11" s="1"/>
      <c r="IS11" s="139"/>
    </row>
    <row r="12" spans="1:253" x14ac:dyDescent="0.2">
      <c r="A12" s="193" t="s">
        <v>83</v>
      </c>
      <c r="B12" s="47"/>
      <c r="C12" s="23"/>
      <c r="D12" s="23">
        <v>44764392.818999998</v>
      </c>
      <c r="E12" s="23">
        <v>45193126.298</v>
      </c>
      <c r="F12" s="29">
        <v>0.52406881536515404</v>
      </c>
      <c r="G12" s="23">
        <v>0</v>
      </c>
      <c r="H12" s="23">
        <v>45193126.298</v>
      </c>
      <c r="I12" s="23">
        <v>32364639.455000002</v>
      </c>
      <c r="J12" s="29">
        <v>71.614075206017077</v>
      </c>
      <c r="K12" s="7">
        <v>11251516.934</v>
      </c>
      <c r="L12" s="29">
        <v>24.89652266985993</v>
      </c>
      <c r="M12" s="23">
        <v>43616156.388999999</v>
      </c>
      <c r="N12" s="54">
        <v>96.510597875876996</v>
      </c>
      <c r="O12" s="80"/>
      <c r="P12" s="90"/>
      <c r="Q12" s="1">
        <v>48478254.806000002</v>
      </c>
      <c r="R12" s="1">
        <v>47178254.806000002</v>
      </c>
      <c r="S12" s="2">
        <v>0.44923235094552638</v>
      </c>
      <c r="T12" s="1">
        <v>0</v>
      </c>
      <c r="U12" s="1">
        <v>47178254.806000002</v>
      </c>
      <c r="V12" s="1">
        <v>25538597.642000005</v>
      </c>
      <c r="W12" s="2">
        <v>54.132137246314748</v>
      </c>
      <c r="X12" s="1">
        <v>18675320.207000002</v>
      </c>
      <c r="Y12" s="2">
        <v>39.584593121967124</v>
      </c>
      <c r="Z12" s="1">
        <v>44213917.849000007</v>
      </c>
      <c r="AA12" s="4">
        <v>93.716730368281873</v>
      </c>
      <c r="AB12" s="153"/>
      <c r="AC12" s="154"/>
      <c r="AD12" s="1">
        <v>47816191.420000002</v>
      </c>
      <c r="AE12" s="1">
        <v>44037056.638999999</v>
      </c>
      <c r="AF12" s="6">
        <v>0.51462910956909558</v>
      </c>
      <c r="AG12" s="1">
        <v>80678.089000000022</v>
      </c>
      <c r="AH12" s="1">
        <v>43956378.549999997</v>
      </c>
      <c r="AI12" s="1">
        <v>30011732.209999993</v>
      </c>
      <c r="AJ12" s="11">
        <v>68.151085700448633</v>
      </c>
      <c r="AK12" s="1">
        <v>11455573.902000004</v>
      </c>
      <c r="AL12" s="11">
        <v>26.013486768447518</v>
      </c>
      <c r="AM12" s="1">
        <v>41467306.111999996</v>
      </c>
      <c r="AN12" s="86">
        <v>94.164572468896139</v>
      </c>
      <c r="AO12" s="155"/>
      <c r="AP12" s="154"/>
      <c r="AQ12" s="1">
        <v>40257000</v>
      </c>
      <c r="AR12" s="6">
        <v>0.51076693659656791</v>
      </c>
      <c r="AS12" s="1">
        <v>25747594.548100002</v>
      </c>
      <c r="AT12" s="6">
        <v>63.958055861340888</v>
      </c>
      <c r="AU12" s="1">
        <v>12835346.6709</v>
      </c>
      <c r="AV12" s="6">
        <v>31.883515092778897</v>
      </c>
      <c r="AW12" s="1">
        <v>38582941.219000004</v>
      </c>
      <c r="AX12" s="4">
        <v>95.841570954119788</v>
      </c>
      <c r="AY12" s="155"/>
      <c r="AZ12" s="154"/>
      <c r="BA12" s="1"/>
      <c r="BB12" s="6"/>
      <c r="BC12" s="1"/>
      <c r="BD12" s="6"/>
      <c r="BE12" s="1"/>
      <c r="BF12" s="6"/>
      <c r="BG12" s="1"/>
      <c r="BH12" s="4"/>
      <c r="BI12" s="155"/>
      <c r="BJ12" s="154"/>
      <c r="BK12" s="1"/>
      <c r="BL12" s="6"/>
      <c r="BM12" s="1"/>
      <c r="BN12" s="6"/>
      <c r="BO12" s="1"/>
      <c r="BP12" s="6"/>
      <c r="BQ12" s="1"/>
      <c r="BR12" s="4"/>
      <c r="BS12" s="156"/>
      <c r="BT12" s="157"/>
      <c r="BU12" s="1"/>
      <c r="BV12" s="2"/>
      <c r="BW12" s="1"/>
      <c r="BX12" s="2"/>
      <c r="BY12" s="1"/>
      <c r="BZ12" s="2"/>
      <c r="CA12" s="1"/>
      <c r="CB12" s="83"/>
      <c r="CC12" s="3"/>
      <c r="CD12" s="1"/>
      <c r="CE12" s="154"/>
      <c r="CF12" s="154"/>
      <c r="CG12" s="154"/>
      <c r="CH12" s="154"/>
      <c r="CI12" s="154"/>
      <c r="CJ12" s="154"/>
      <c r="CK12" s="154"/>
      <c r="CL12" s="163"/>
      <c r="CM12" s="155"/>
      <c r="CN12" s="154"/>
      <c r="CO12" s="154"/>
      <c r="CP12" s="154"/>
      <c r="CQ12" s="154"/>
      <c r="CR12" s="154"/>
      <c r="CS12" s="154"/>
      <c r="CT12" s="154"/>
      <c r="CU12" s="154"/>
      <c r="CV12" s="163"/>
      <c r="CW12" s="155"/>
      <c r="CX12" s="154"/>
      <c r="CY12" s="1"/>
      <c r="CZ12" s="1"/>
      <c r="DA12" s="1"/>
      <c r="DB12" s="1"/>
      <c r="DC12" s="1"/>
      <c r="DD12" s="1"/>
      <c r="DE12" s="1"/>
      <c r="DF12" s="1">
        <f t="shared" si="0"/>
        <v>0</v>
      </c>
      <c r="DG12" s="139"/>
      <c r="DH12" s="138"/>
      <c r="DI12" s="139"/>
      <c r="DJ12" s="159"/>
      <c r="DK12" s="162"/>
      <c r="DL12" s="142">
        <f t="shared" si="1"/>
        <v>0</v>
      </c>
      <c r="DM12" s="162"/>
      <c r="DN12" s="162"/>
      <c r="DO12" s="162"/>
      <c r="DP12" s="162"/>
      <c r="DQ12" s="162">
        <f t="shared" si="47"/>
        <v>0</v>
      </c>
      <c r="DR12" s="162"/>
      <c r="DS12" s="162"/>
      <c r="DT12" s="161"/>
      <c r="DU12" s="3"/>
      <c r="DV12" s="1"/>
      <c r="DW12" s="142">
        <f t="shared" si="2"/>
        <v>0</v>
      </c>
      <c r="DX12" s="1"/>
      <c r="DY12" s="142" t="e">
        <f t="shared" si="3"/>
        <v>#DIV/0!</v>
      </c>
      <c r="DZ12" s="1"/>
      <c r="EA12" s="143" t="e">
        <f t="shared" si="4"/>
        <v>#DIV/0!</v>
      </c>
      <c r="EB12" s="1">
        <f t="shared" si="48"/>
        <v>0</v>
      </c>
      <c r="EC12" s="143" t="e">
        <f t="shared" si="5"/>
        <v>#DIV/0!</v>
      </c>
      <c r="ED12" s="1"/>
      <c r="EE12" s="1"/>
      <c r="EF12" s="1"/>
      <c r="EG12" s="1"/>
      <c r="EH12" s="142">
        <f t="shared" si="6"/>
        <v>0</v>
      </c>
      <c r="EI12" s="1"/>
      <c r="EJ12" s="142" t="e">
        <f t="shared" si="7"/>
        <v>#DIV/0!</v>
      </c>
      <c r="EK12" s="1"/>
      <c r="EL12" s="143" t="e">
        <f t="shared" si="8"/>
        <v>#DIV/0!</v>
      </c>
      <c r="EM12" s="1">
        <f t="shared" si="49"/>
        <v>0</v>
      </c>
      <c r="EN12" s="1"/>
      <c r="EO12" s="1"/>
      <c r="EP12" s="139"/>
      <c r="EQ12" s="3"/>
      <c r="ER12" s="1"/>
      <c r="ES12" s="142">
        <f t="shared" si="9"/>
        <v>0</v>
      </c>
      <c r="ET12" s="1"/>
      <c r="EU12" s="142" t="e">
        <f t="shared" si="10"/>
        <v>#DIV/0!</v>
      </c>
      <c r="EV12" s="1"/>
      <c r="EW12" s="143" t="e">
        <f t="shared" si="11"/>
        <v>#DIV/0!</v>
      </c>
      <c r="EX12" s="1">
        <f t="shared" si="50"/>
        <v>0</v>
      </c>
      <c r="EY12" s="143" t="e">
        <f t="shared" si="12"/>
        <v>#DIV/0!</v>
      </c>
      <c r="EZ12" s="1"/>
      <c r="FA12" s="139"/>
      <c r="FB12" s="3"/>
      <c r="FC12" s="1"/>
      <c r="FD12" s="142">
        <f t="shared" si="13"/>
        <v>0</v>
      </c>
      <c r="FE12" s="1"/>
      <c r="FF12" s="142" t="e">
        <f t="shared" si="14"/>
        <v>#DIV/0!</v>
      </c>
      <c r="FG12" s="1"/>
      <c r="FH12" s="143" t="e">
        <f t="shared" si="15"/>
        <v>#DIV/0!</v>
      </c>
      <c r="FI12" s="1">
        <f t="shared" si="51"/>
        <v>0</v>
      </c>
      <c r="FJ12" s="143" t="e">
        <f t="shared" si="16"/>
        <v>#DIV/0!</v>
      </c>
      <c r="FK12" s="1"/>
      <c r="FL12" s="92"/>
      <c r="FM12" s="155"/>
      <c r="FN12" s="1"/>
      <c r="FO12" s="142">
        <f t="shared" si="17"/>
        <v>0</v>
      </c>
      <c r="FP12" s="1"/>
      <c r="FQ12" s="142" t="e">
        <f t="shared" si="18"/>
        <v>#DIV/0!</v>
      </c>
      <c r="FR12" s="1"/>
      <c r="FS12" s="143" t="e">
        <f t="shared" si="19"/>
        <v>#DIV/0!</v>
      </c>
      <c r="FT12" s="1">
        <f t="shared" si="52"/>
        <v>0</v>
      </c>
      <c r="FU12" s="143" t="e">
        <f t="shared" si="20"/>
        <v>#DIV/0!</v>
      </c>
      <c r="FV12" s="1"/>
      <c r="FW12" s="92"/>
      <c r="FX12" s="3"/>
      <c r="FY12" s="1"/>
      <c r="FZ12" s="142">
        <f t="shared" si="21"/>
        <v>0</v>
      </c>
      <c r="GA12" s="1"/>
      <c r="GB12" s="142" t="e">
        <f t="shared" si="22"/>
        <v>#DIV/0!</v>
      </c>
      <c r="GC12" s="1"/>
      <c r="GD12" s="143" t="e">
        <f t="shared" si="23"/>
        <v>#DIV/0!</v>
      </c>
      <c r="GE12" s="1">
        <f t="shared" si="53"/>
        <v>0</v>
      </c>
      <c r="GF12" s="143" t="e">
        <f t="shared" si="24"/>
        <v>#DIV/0!</v>
      </c>
      <c r="GG12" s="1"/>
      <c r="GH12" s="139"/>
      <c r="GI12" s="3"/>
      <c r="GJ12" s="1"/>
      <c r="GK12" s="142">
        <f t="shared" si="25"/>
        <v>0</v>
      </c>
      <c r="GL12" s="1"/>
      <c r="GM12" s="142" t="e">
        <f t="shared" si="26"/>
        <v>#DIV/0!</v>
      </c>
      <c r="GN12" s="1"/>
      <c r="GO12" s="143" t="e">
        <f t="shared" si="27"/>
        <v>#DIV/0!</v>
      </c>
      <c r="GP12" s="1">
        <f t="shared" si="54"/>
        <v>0</v>
      </c>
      <c r="GQ12" s="143" t="e">
        <f t="shared" si="28"/>
        <v>#DIV/0!</v>
      </c>
      <c r="GR12" s="1"/>
      <c r="GS12" s="139"/>
      <c r="GT12" s="3"/>
      <c r="GU12" s="1">
        <v>79045.3</v>
      </c>
      <c r="GV12" s="142">
        <f t="shared" si="29"/>
        <v>3.4035537713257694E-2</v>
      </c>
      <c r="GW12" s="1">
        <v>74366.899999999994</v>
      </c>
      <c r="GX12" s="142">
        <f t="shared" si="30"/>
        <v>94.081368531715341</v>
      </c>
      <c r="GY12" s="1">
        <v>502.7</v>
      </c>
      <c r="GZ12" s="143">
        <f t="shared" si="31"/>
        <v>0.63596444064352975</v>
      </c>
      <c r="HA12" s="1">
        <f t="shared" si="55"/>
        <v>74869.599999999991</v>
      </c>
      <c r="HB12" s="143">
        <f t="shared" si="32"/>
        <v>94.717332972358875</v>
      </c>
      <c r="HC12" s="1"/>
      <c r="HD12" s="139"/>
      <c r="HE12" s="3"/>
      <c r="HF12" s="1">
        <v>68558.7</v>
      </c>
      <c r="HG12" s="142">
        <f t="shared" si="33"/>
        <v>3.8307269606928582E-2</v>
      </c>
      <c r="HH12" s="1">
        <v>58498</v>
      </c>
      <c r="HI12" s="142">
        <f t="shared" si="34"/>
        <v>85.32542186476698</v>
      </c>
      <c r="HJ12" s="1">
        <v>2555.9</v>
      </c>
      <c r="HK12" s="143">
        <f t="shared" si="35"/>
        <v>3.7280461852398021</v>
      </c>
      <c r="HL12" s="1">
        <f t="shared" si="56"/>
        <v>61053.9</v>
      </c>
      <c r="HM12" s="143">
        <f t="shared" si="36"/>
        <v>89.053468050006785</v>
      </c>
      <c r="HN12" s="1"/>
      <c r="HO12" s="139"/>
      <c r="HP12" s="1">
        <v>65326</v>
      </c>
      <c r="HQ12" s="142">
        <f t="shared" si="37"/>
        <v>4.6875134956793497E-2</v>
      </c>
      <c r="HR12" s="1">
        <v>57709.8</v>
      </c>
      <c r="HS12" s="142">
        <f t="shared" si="38"/>
        <v>88.341242384349272</v>
      </c>
      <c r="HT12" s="1"/>
      <c r="HU12" s="139"/>
      <c r="HV12" s="1">
        <v>50610.6</v>
      </c>
      <c r="HW12" s="142">
        <f t="shared" si="39"/>
        <v>5.1689063836269589E-2</v>
      </c>
      <c r="HX12" s="1">
        <v>44072.3</v>
      </c>
      <c r="HY12" s="142">
        <f t="shared" si="40"/>
        <v>87.081164815275855</v>
      </c>
      <c r="HZ12" s="1"/>
      <c r="IA12" s="139"/>
      <c r="IB12" s="1">
        <v>40460.5</v>
      </c>
      <c r="IC12" s="142">
        <f t="shared" si="41"/>
        <v>5.4548951758515735E-2</v>
      </c>
      <c r="ID12" s="1">
        <v>32555.5</v>
      </c>
      <c r="IE12" s="142">
        <f t="shared" si="42"/>
        <v>80.462426317025248</v>
      </c>
      <c r="IF12" s="1"/>
      <c r="IG12" s="139"/>
      <c r="IH12" s="1">
        <v>28790</v>
      </c>
      <c r="II12" s="142">
        <f t="shared" si="43"/>
        <v>4.4858254685223052E-2</v>
      </c>
      <c r="IJ12" s="1">
        <v>22711.200000000001</v>
      </c>
      <c r="IK12" s="142">
        <f t="shared" si="44"/>
        <v>78.885724209795072</v>
      </c>
      <c r="IL12" s="1"/>
      <c r="IM12" s="139"/>
      <c r="IN12" s="1">
        <v>18084.599999999999</v>
      </c>
      <c r="IO12" s="142">
        <f t="shared" si="45"/>
        <v>4.4850686431192222E-2</v>
      </c>
      <c r="IP12" s="1">
        <v>16291.2</v>
      </c>
      <c r="IQ12" s="142">
        <f t="shared" si="46"/>
        <v>90.083275272884123</v>
      </c>
      <c r="IR12" s="1"/>
      <c r="IS12" s="139"/>
    </row>
    <row r="13" spans="1:253" x14ac:dyDescent="0.2">
      <c r="A13" s="193" t="s">
        <v>84</v>
      </c>
      <c r="B13" s="47"/>
      <c r="C13" s="23"/>
      <c r="D13" s="23">
        <v>19194054.618000001</v>
      </c>
      <c r="E13" s="23">
        <v>16984782.237000003</v>
      </c>
      <c r="F13" s="29">
        <v>0.19695903858223726</v>
      </c>
      <c r="G13" s="23">
        <v>0</v>
      </c>
      <c r="H13" s="23">
        <v>16984782.237000003</v>
      </c>
      <c r="I13" s="23">
        <v>14180863.523000002</v>
      </c>
      <c r="J13" s="29">
        <v>83.491582789375499</v>
      </c>
      <c r="K13" s="7">
        <v>2236153.3619999993</v>
      </c>
      <c r="L13" s="29">
        <v>13.165628683355834</v>
      </c>
      <c r="M13" s="23">
        <v>16417016.885000002</v>
      </c>
      <c r="N13" s="54">
        <v>96.657211472731348</v>
      </c>
      <c r="O13" s="80"/>
      <c r="P13" s="90"/>
      <c r="Q13" s="1">
        <v>8441841.0779999997</v>
      </c>
      <c r="R13" s="1">
        <v>11200231.615</v>
      </c>
      <c r="S13" s="2">
        <v>0.1066488449017611</v>
      </c>
      <c r="T13" s="1">
        <v>0</v>
      </c>
      <c r="U13" s="1">
        <v>11200231.615</v>
      </c>
      <c r="V13" s="1">
        <v>6547565.7420000006</v>
      </c>
      <c r="W13" s="2">
        <v>58.459199479688614</v>
      </c>
      <c r="X13" s="1">
        <v>4393827.2239999995</v>
      </c>
      <c r="Y13" s="2">
        <v>39.229788945752972</v>
      </c>
      <c r="Z13" s="1">
        <v>10941392.966</v>
      </c>
      <c r="AA13" s="4">
        <v>97.688988425441593</v>
      </c>
      <c r="AB13" s="153"/>
      <c r="AC13" s="154"/>
      <c r="AD13" s="1">
        <v>20663086.366999999</v>
      </c>
      <c r="AE13" s="1">
        <v>12205217.077999998</v>
      </c>
      <c r="AF13" s="6">
        <v>0.14263351087333914</v>
      </c>
      <c r="AG13" s="1">
        <v>0</v>
      </c>
      <c r="AH13" s="1">
        <v>12205217.077999998</v>
      </c>
      <c r="AI13" s="1">
        <v>6460128.8100000005</v>
      </c>
      <c r="AJ13" s="11">
        <v>52.929241395013236</v>
      </c>
      <c r="AK13" s="1">
        <v>5557027.9989999998</v>
      </c>
      <c r="AL13" s="11">
        <v>45.529939889529594</v>
      </c>
      <c r="AM13" s="1">
        <v>12017156.809</v>
      </c>
      <c r="AN13" s="86">
        <v>98.459181284542836</v>
      </c>
      <c r="AO13" s="155"/>
      <c r="AP13" s="154"/>
      <c r="AQ13" s="1">
        <v>9531080</v>
      </c>
      <c r="AR13" s="6">
        <v>0.12092705701013033</v>
      </c>
      <c r="AS13" s="1">
        <v>6297999.6780000003</v>
      </c>
      <c r="AT13" s="6">
        <v>66.07855225221067</v>
      </c>
      <c r="AU13" s="1">
        <v>2888903.2029999993</v>
      </c>
      <c r="AV13" s="6">
        <v>30.31034471434506</v>
      </c>
      <c r="AW13" s="1">
        <v>9186902.8809999991</v>
      </c>
      <c r="AX13" s="4">
        <v>96.38889696655572</v>
      </c>
      <c r="AY13" s="155"/>
      <c r="AZ13" s="154"/>
      <c r="BA13" s="1"/>
      <c r="BB13" s="6"/>
      <c r="BC13" s="1"/>
      <c r="BD13" s="6"/>
      <c r="BE13" s="1"/>
      <c r="BF13" s="6"/>
      <c r="BG13" s="1"/>
      <c r="BH13" s="4"/>
      <c r="BI13" s="155"/>
      <c r="BJ13" s="154"/>
      <c r="BK13" s="1"/>
      <c r="BL13" s="6"/>
      <c r="BM13" s="1"/>
      <c r="BN13" s="6"/>
      <c r="BO13" s="1"/>
      <c r="BP13" s="6"/>
      <c r="BQ13" s="1"/>
      <c r="BR13" s="4"/>
      <c r="BS13" s="156"/>
      <c r="BT13" s="157"/>
      <c r="BU13" s="1"/>
      <c r="BV13" s="2"/>
      <c r="BW13" s="1"/>
      <c r="BX13" s="2"/>
      <c r="BY13" s="1"/>
      <c r="BZ13" s="2"/>
      <c r="CA13" s="1"/>
      <c r="CB13" s="83"/>
      <c r="CC13" s="3"/>
      <c r="CD13" s="1"/>
      <c r="CE13" s="154"/>
      <c r="CF13" s="154"/>
      <c r="CG13" s="154"/>
      <c r="CH13" s="154"/>
      <c r="CI13" s="154"/>
      <c r="CJ13" s="154"/>
      <c r="CK13" s="154"/>
      <c r="CL13" s="163"/>
      <c r="CM13" s="155"/>
      <c r="CN13" s="154"/>
      <c r="CO13" s="154"/>
      <c r="CP13" s="154"/>
      <c r="CQ13" s="154"/>
      <c r="CR13" s="154"/>
      <c r="CS13" s="154"/>
      <c r="CT13" s="154"/>
      <c r="CU13" s="154"/>
      <c r="CV13" s="163"/>
      <c r="CW13" s="155"/>
      <c r="CX13" s="154"/>
      <c r="CY13" s="1"/>
      <c r="CZ13" s="1"/>
      <c r="DA13" s="1"/>
      <c r="DB13" s="1"/>
      <c r="DC13" s="1"/>
      <c r="DD13" s="1"/>
      <c r="DE13" s="1"/>
      <c r="DF13" s="1">
        <f t="shared" si="0"/>
        <v>0</v>
      </c>
      <c r="DG13" s="139"/>
      <c r="DH13" s="138"/>
      <c r="DI13" s="139"/>
      <c r="DJ13" s="159"/>
      <c r="DK13" s="162"/>
      <c r="DL13" s="142">
        <f t="shared" si="1"/>
        <v>0</v>
      </c>
      <c r="DM13" s="162"/>
      <c r="DN13" s="162"/>
      <c r="DO13" s="162"/>
      <c r="DP13" s="162"/>
      <c r="DQ13" s="162">
        <f t="shared" si="47"/>
        <v>0</v>
      </c>
      <c r="DR13" s="162"/>
      <c r="DS13" s="162"/>
      <c r="DT13" s="161"/>
      <c r="DU13" s="3"/>
      <c r="DV13" s="1"/>
      <c r="DW13" s="142">
        <f t="shared" si="2"/>
        <v>0</v>
      </c>
      <c r="DX13" s="1"/>
      <c r="DY13" s="142" t="e">
        <f t="shared" si="3"/>
        <v>#DIV/0!</v>
      </c>
      <c r="DZ13" s="1"/>
      <c r="EA13" s="143" t="e">
        <f t="shared" si="4"/>
        <v>#DIV/0!</v>
      </c>
      <c r="EB13" s="1">
        <f t="shared" si="48"/>
        <v>0</v>
      </c>
      <c r="EC13" s="143" t="e">
        <f t="shared" si="5"/>
        <v>#DIV/0!</v>
      </c>
      <c r="ED13" s="1"/>
      <c r="EE13" s="1"/>
      <c r="EF13" s="1"/>
      <c r="EG13" s="1"/>
      <c r="EH13" s="142">
        <f t="shared" si="6"/>
        <v>0</v>
      </c>
      <c r="EI13" s="1"/>
      <c r="EJ13" s="142" t="e">
        <f t="shared" si="7"/>
        <v>#DIV/0!</v>
      </c>
      <c r="EK13" s="1"/>
      <c r="EL13" s="143" t="e">
        <f t="shared" si="8"/>
        <v>#DIV/0!</v>
      </c>
      <c r="EM13" s="1">
        <f t="shared" si="49"/>
        <v>0</v>
      </c>
      <c r="EN13" s="1"/>
      <c r="EO13" s="1"/>
      <c r="EP13" s="139"/>
      <c r="EQ13" s="3"/>
      <c r="ER13" s="1"/>
      <c r="ES13" s="142">
        <f t="shared" si="9"/>
        <v>0</v>
      </c>
      <c r="ET13" s="1"/>
      <c r="EU13" s="142" t="e">
        <f t="shared" si="10"/>
        <v>#DIV/0!</v>
      </c>
      <c r="EV13" s="1"/>
      <c r="EW13" s="143" t="e">
        <f t="shared" si="11"/>
        <v>#DIV/0!</v>
      </c>
      <c r="EX13" s="1">
        <f t="shared" si="50"/>
        <v>0</v>
      </c>
      <c r="EY13" s="143" t="e">
        <f t="shared" si="12"/>
        <v>#DIV/0!</v>
      </c>
      <c r="EZ13" s="1"/>
      <c r="FA13" s="139"/>
      <c r="FB13" s="3"/>
      <c r="FC13" s="1"/>
      <c r="FD13" s="142">
        <f t="shared" si="13"/>
        <v>0</v>
      </c>
      <c r="FE13" s="1"/>
      <c r="FF13" s="142" t="e">
        <f t="shared" si="14"/>
        <v>#DIV/0!</v>
      </c>
      <c r="FG13" s="1"/>
      <c r="FH13" s="143" t="e">
        <f t="shared" si="15"/>
        <v>#DIV/0!</v>
      </c>
      <c r="FI13" s="1">
        <f t="shared" si="51"/>
        <v>0</v>
      </c>
      <c r="FJ13" s="143" t="e">
        <f t="shared" si="16"/>
        <v>#DIV/0!</v>
      </c>
      <c r="FK13" s="1"/>
      <c r="FL13" s="92"/>
      <c r="FM13" s="155"/>
      <c r="FN13" s="1"/>
      <c r="FO13" s="142">
        <f t="shared" si="17"/>
        <v>0</v>
      </c>
      <c r="FP13" s="1"/>
      <c r="FQ13" s="142" t="e">
        <f t="shared" si="18"/>
        <v>#DIV/0!</v>
      </c>
      <c r="FR13" s="1"/>
      <c r="FS13" s="143" t="e">
        <f t="shared" si="19"/>
        <v>#DIV/0!</v>
      </c>
      <c r="FT13" s="1">
        <f t="shared" si="52"/>
        <v>0</v>
      </c>
      <c r="FU13" s="143" t="e">
        <f t="shared" si="20"/>
        <v>#DIV/0!</v>
      </c>
      <c r="FV13" s="1"/>
      <c r="FW13" s="92"/>
      <c r="FX13" s="3"/>
      <c r="FY13" s="1"/>
      <c r="FZ13" s="142">
        <f t="shared" si="21"/>
        <v>0</v>
      </c>
      <c r="GA13" s="1"/>
      <c r="GB13" s="142" t="e">
        <f t="shared" si="22"/>
        <v>#DIV/0!</v>
      </c>
      <c r="GC13" s="1"/>
      <c r="GD13" s="143" t="e">
        <f t="shared" si="23"/>
        <v>#DIV/0!</v>
      </c>
      <c r="GE13" s="1">
        <f t="shared" si="53"/>
        <v>0</v>
      </c>
      <c r="GF13" s="143" t="e">
        <f t="shared" si="24"/>
        <v>#DIV/0!</v>
      </c>
      <c r="GG13" s="1"/>
      <c r="GH13" s="139"/>
      <c r="GI13" s="3"/>
      <c r="GJ13" s="1"/>
      <c r="GK13" s="142">
        <f t="shared" si="25"/>
        <v>0</v>
      </c>
      <c r="GL13" s="1"/>
      <c r="GM13" s="142" t="e">
        <f t="shared" si="26"/>
        <v>#DIV/0!</v>
      </c>
      <c r="GN13" s="1"/>
      <c r="GO13" s="143" t="e">
        <f t="shared" si="27"/>
        <v>#DIV/0!</v>
      </c>
      <c r="GP13" s="1">
        <f t="shared" si="54"/>
        <v>0</v>
      </c>
      <c r="GQ13" s="143" t="e">
        <f t="shared" si="28"/>
        <v>#DIV/0!</v>
      </c>
      <c r="GR13" s="1"/>
      <c r="GS13" s="139"/>
      <c r="GT13" s="3"/>
      <c r="GU13" s="1"/>
      <c r="GV13" s="142">
        <f t="shared" si="29"/>
        <v>0</v>
      </c>
      <c r="GW13" s="1"/>
      <c r="GX13" s="142" t="e">
        <f t="shared" si="30"/>
        <v>#DIV/0!</v>
      </c>
      <c r="GY13" s="1"/>
      <c r="GZ13" s="143" t="e">
        <f t="shared" si="31"/>
        <v>#DIV/0!</v>
      </c>
      <c r="HA13" s="1">
        <f t="shared" si="55"/>
        <v>0</v>
      </c>
      <c r="HB13" s="143" t="e">
        <f t="shared" si="32"/>
        <v>#DIV/0!</v>
      </c>
      <c r="HC13" s="1"/>
      <c r="HD13" s="139"/>
      <c r="HE13" s="3"/>
      <c r="HF13" s="1"/>
      <c r="HG13" s="142">
        <f t="shared" si="33"/>
        <v>0</v>
      </c>
      <c r="HH13" s="1"/>
      <c r="HI13" s="142" t="e">
        <f t="shared" si="34"/>
        <v>#DIV/0!</v>
      </c>
      <c r="HJ13" s="1"/>
      <c r="HK13" s="143" t="e">
        <f t="shared" si="35"/>
        <v>#DIV/0!</v>
      </c>
      <c r="HL13" s="1">
        <f t="shared" si="56"/>
        <v>0</v>
      </c>
      <c r="HM13" s="143" t="e">
        <f t="shared" si="36"/>
        <v>#DIV/0!</v>
      </c>
      <c r="HN13" s="1"/>
      <c r="HO13" s="139"/>
      <c r="HP13" s="1"/>
      <c r="HQ13" s="142">
        <f t="shared" si="37"/>
        <v>0</v>
      </c>
      <c r="HR13" s="1"/>
      <c r="HS13" s="142" t="e">
        <f t="shared" si="38"/>
        <v>#DIV/0!</v>
      </c>
      <c r="HT13" s="1"/>
      <c r="HU13" s="139"/>
      <c r="HV13" s="1"/>
      <c r="HW13" s="142">
        <f t="shared" si="39"/>
        <v>0</v>
      </c>
      <c r="HX13" s="1"/>
      <c r="HY13" s="142" t="e">
        <f t="shared" si="40"/>
        <v>#DIV/0!</v>
      </c>
      <c r="HZ13" s="1"/>
      <c r="IA13" s="139"/>
      <c r="IB13" s="1"/>
      <c r="IC13" s="142">
        <f t="shared" si="41"/>
        <v>0</v>
      </c>
      <c r="ID13" s="1"/>
      <c r="IE13" s="142" t="e">
        <f t="shared" si="42"/>
        <v>#DIV/0!</v>
      </c>
      <c r="IF13" s="1"/>
      <c r="IG13" s="139"/>
      <c r="IH13" s="1"/>
      <c r="II13" s="142">
        <f t="shared" si="43"/>
        <v>0</v>
      </c>
      <c r="IJ13" s="1"/>
      <c r="IK13" s="142" t="e">
        <f t="shared" si="44"/>
        <v>#DIV/0!</v>
      </c>
      <c r="IL13" s="1"/>
      <c r="IM13" s="139"/>
      <c r="IN13" s="1"/>
      <c r="IO13" s="142">
        <f t="shared" si="45"/>
        <v>0</v>
      </c>
      <c r="IP13" s="1"/>
      <c r="IQ13" s="142" t="e">
        <f t="shared" si="46"/>
        <v>#DIV/0!</v>
      </c>
      <c r="IR13" s="1"/>
      <c r="IS13" s="139"/>
    </row>
    <row r="14" spans="1:253" x14ac:dyDescent="0.2">
      <c r="A14" s="193" t="s">
        <v>85</v>
      </c>
      <c r="B14" s="47"/>
      <c r="C14" s="23"/>
      <c r="D14" s="23">
        <v>6689123.1239999998</v>
      </c>
      <c r="E14" s="23">
        <v>7141386.0990000004</v>
      </c>
      <c r="F14" s="29">
        <v>8.2812986388457355E-2</v>
      </c>
      <c r="G14" s="23">
        <v>0</v>
      </c>
      <c r="H14" s="23">
        <v>7141386.0990000004</v>
      </c>
      <c r="I14" s="23">
        <v>6475343.5410000002</v>
      </c>
      <c r="J14" s="29">
        <v>90.673483427912331</v>
      </c>
      <c r="K14" s="7">
        <v>406136.0869999993</v>
      </c>
      <c r="L14" s="29">
        <v>5.6870764494426371</v>
      </c>
      <c r="M14" s="23">
        <v>6881479.6279999996</v>
      </c>
      <c r="N14" s="54">
        <v>96.360559877354973</v>
      </c>
      <c r="O14" s="80"/>
      <c r="P14" s="90"/>
      <c r="Q14" s="1">
        <v>6703155.7889999999</v>
      </c>
      <c r="R14" s="1">
        <v>6773155.7889999999</v>
      </c>
      <c r="S14" s="2">
        <v>6.4494134234609424E-2</v>
      </c>
      <c r="T14" s="1">
        <v>0</v>
      </c>
      <c r="U14" s="1">
        <v>6773155.7889999999</v>
      </c>
      <c r="V14" s="1">
        <v>6477910.9119999995</v>
      </c>
      <c r="W14" s="2">
        <v>95.640955468948533</v>
      </c>
      <c r="X14" s="1">
        <v>3114.0770000000048</v>
      </c>
      <c r="Y14" s="2">
        <v>4.5976751414125855E-2</v>
      </c>
      <c r="Z14" s="1">
        <v>6481024.9889999991</v>
      </c>
      <c r="AA14" s="4">
        <v>95.68693222036265</v>
      </c>
      <c r="AB14" s="153"/>
      <c r="AC14" s="154"/>
      <c r="AD14" s="1">
        <v>6502140.4739999995</v>
      </c>
      <c r="AE14" s="1">
        <v>6252140.4739999995</v>
      </c>
      <c r="AF14" s="6">
        <v>7.3064226599241389E-2</v>
      </c>
      <c r="AG14" s="1">
        <v>383770.68200000003</v>
      </c>
      <c r="AH14" s="1">
        <v>5868369.7919999994</v>
      </c>
      <c r="AI14" s="1">
        <v>5803429.3959999997</v>
      </c>
      <c r="AJ14" s="11">
        <v>92.823080673474962</v>
      </c>
      <c r="AK14" s="1">
        <v>10379.610000000335</v>
      </c>
      <c r="AL14" s="11">
        <v>0.16601690322162035</v>
      </c>
      <c r="AM14" s="1">
        <v>5813809.0060000001</v>
      </c>
      <c r="AN14" s="86">
        <v>92.989097576696594</v>
      </c>
      <c r="AO14" s="155"/>
      <c r="AP14" s="154"/>
      <c r="AQ14" s="1">
        <v>4755000</v>
      </c>
      <c r="AR14" s="6">
        <v>6.0329800618940319E-2</v>
      </c>
      <c r="AS14" s="1">
        <v>4516078.2909999993</v>
      </c>
      <c r="AT14" s="6">
        <v>94.975358380651926</v>
      </c>
      <c r="AU14" s="1">
        <v>8153.4479999999967</v>
      </c>
      <c r="AV14" s="6">
        <v>0.17147104100946364</v>
      </c>
      <c r="AW14" s="1">
        <v>4524231.7389999991</v>
      </c>
      <c r="AX14" s="4">
        <v>95.146829421661394</v>
      </c>
      <c r="AY14" s="155"/>
      <c r="AZ14" s="154"/>
      <c r="BA14" s="1">
        <v>6312000.0099999998</v>
      </c>
      <c r="BB14" s="6">
        <v>8.175577622978944E-2</v>
      </c>
      <c r="BC14" s="1">
        <v>5961288.6009999998</v>
      </c>
      <c r="BD14" s="6">
        <v>94.44373560766202</v>
      </c>
      <c r="BE14" s="1">
        <v>26782.235999999997</v>
      </c>
      <c r="BF14" s="6">
        <v>0.4243066533201732</v>
      </c>
      <c r="BG14" s="1">
        <v>5988070.8369999994</v>
      </c>
      <c r="BH14" s="4">
        <v>94.868042260982179</v>
      </c>
      <c r="BI14" s="155"/>
      <c r="BJ14" s="154"/>
      <c r="BK14" s="1">
        <v>5932697.591</v>
      </c>
      <c r="BL14" s="6">
        <v>7.4588050921491733E-2</v>
      </c>
      <c r="BM14" s="1">
        <v>5430981.0079999994</v>
      </c>
      <c r="BN14" s="6">
        <v>91.543196407632294</v>
      </c>
      <c r="BO14" s="1">
        <v>216686.99799999999</v>
      </c>
      <c r="BP14" s="6">
        <v>3.6524194040956637</v>
      </c>
      <c r="BQ14" s="1">
        <v>5647668.0059999991</v>
      </c>
      <c r="BR14" s="4">
        <v>95.195615811727947</v>
      </c>
      <c r="BS14" s="156"/>
      <c r="BT14" s="157"/>
      <c r="BU14" s="1">
        <v>4079090</v>
      </c>
      <c r="BV14" s="2">
        <v>7.3574944381750579E-2</v>
      </c>
      <c r="BW14" s="1">
        <v>3403431</v>
      </c>
      <c r="BX14" s="2">
        <v>83.436035978612878</v>
      </c>
      <c r="BY14" s="1">
        <v>434205</v>
      </c>
      <c r="BZ14" s="2">
        <v>10.644653586951993</v>
      </c>
      <c r="CA14" s="1">
        <v>3837636</v>
      </c>
      <c r="CB14" s="83">
        <v>94.080689565564867</v>
      </c>
      <c r="CC14" s="3"/>
      <c r="CD14" s="1"/>
      <c r="CE14" s="158">
        <v>4429762</v>
      </c>
      <c r="CF14" s="2">
        <v>7.1728691323826657E-2</v>
      </c>
      <c r="CG14" s="158">
        <v>3979263</v>
      </c>
      <c r="CH14" s="2">
        <v>89.830175977851638</v>
      </c>
      <c r="CI14" s="158">
        <v>245670</v>
      </c>
      <c r="CJ14" s="2">
        <v>5.5458961452105102</v>
      </c>
      <c r="CK14" s="158">
        <v>4224933</v>
      </c>
      <c r="CL14" s="83">
        <v>95.376072123062144</v>
      </c>
      <c r="CM14" s="3"/>
      <c r="CN14" s="154"/>
      <c r="CO14" s="12">
        <v>3006703.2</v>
      </c>
      <c r="CP14" s="2">
        <v>5.9966238176497461E-2</v>
      </c>
      <c r="CQ14" s="12">
        <v>2688025.14</v>
      </c>
      <c r="CR14" s="2">
        <v>89.401080226342259</v>
      </c>
      <c r="CS14" s="12">
        <v>127148.2</v>
      </c>
      <c r="CT14" s="2">
        <v>4.2288244479867521</v>
      </c>
      <c r="CU14" s="12">
        <v>2815173.34</v>
      </c>
      <c r="CV14" s="83">
        <v>93.629904674329012</v>
      </c>
      <c r="CW14" s="72"/>
      <c r="CX14" s="11"/>
      <c r="CY14" s="1"/>
      <c r="CZ14" s="1">
        <v>2064587</v>
      </c>
      <c r="DA14" s="34">
        <f>SUM(CZ14/CZ$82)*100</f>
        <v>6.5684327659265157E-2</v>
      </c>
      <c r="DB14" s="1">
        <v>1605062.5</v>
      </c>
      <c r="DC14" s="34">
        <f>SUM(DB14/CZ14)*100</f>
        <v>77.742546087910085</v>
      </c>
      <c r="DD14" s="1">
        <v>275266.59999999998</v>
      </c>
      <c r="DE14" s="34">
        <f>SUM(DD14/CZ14)*100</f>
        <v>13.332768248564966</v>
      </c>
      <c r="DF14" s="1">
        <f t="shared" si="0"/>
        <v>1880329.1</v>
      </c>
      <c r="DG14" s="33">
        <f>SUM(DF14/CZ14)*100</f>
        <v>91.075314336475046</v>
      </c>
      <c r="DH14" s="138"/>
      <c r="DI14" s="139"/>
      <c r="DJ14" s="159"/>
      <c r="DK14" s="160">
        <v>893191.4</v>
      </c>
      <c r="DL14" s="142">
        <f t="shared" si="1"/>
        <v>3.1364503199469471E-2</v>
      </c>
      <c r="DM14" s="160">
        <v>851399.8</v>
      </c>
      <c r="DN14" s="142">
        <f t="shared" ref="DN14:DN19" si="57">SUM(DM14/DK14)*100</f>
        <v>95.321092433267935</v>
      </c>
      <c r="DO14" s="160"/>
      <c r="DP14" s="143">
        <f t="shared" ref="DP14:DP19" si="58">SUM(DO14/DK14)*100</f>
        <v>0</v>
      </c>
      <c r="DQ14" s="160">
        <f t="shared" si="47"/>
        <v>851399.8</v>
      </c>
      <c r="DR14" s="143">
        <f t="shared" ref="DR14:DR19" si="59">SUM(DQ14/DK14)*100</f>
        <v>95.321092433267935</v>
      </c>
      <c r="DS14" s="160"/>
      <c r="DT14" s="161"/>
      <c r="DU14" s="3"/>
      <c r="DV14" s="1"/>
      <c r="DW14" s="142">
        <f t="shared" si="2"/>
        <v>0</v>
      </c>
      <c r="DX14" s="1"/>
      <c r="DY14" s="142" t="e">
        <f t="shared" si="3"/>
        <v>#DIV/0!</v>
      </c>
      <c r="DZ14" s="1"/>
      <c r="EA14" s="143" t="e">
        <f t="shared" si="4"/>
        <v>#DIV/0!</v>
      </c>
      <c r="EB14" s="1">
        <f t="shared" si="48"/>
        <v>0</v>
      </c>
      <c r="EC14" s="143" t="e">
        <f t="shared" si="5"/>
        <v>#DIV/0!</v>
      </c>
      <c r="ED14" s="1"/>
      <c r="EE14" s="1"/>
      <c r="EF14" s="1"/>
      <c r="EG14" s="1"/>
      <c r="EH14" s="142">
        <f t="shared" si="6"/>
        <v>0</v>
      </c>
      <c r="EI14" s="1"/>
      <c r="EJ14" s="142" t="e">
        <f t="shared" si="7"/>
        <v>#DIV/0!</v>
      </c>
      <c r="EK14" s="1"/>
      <c r="EL14" s="143" t="e">
        <f t="shared" si="8"/>
        <v>#DIV/0!</v>
      </c>
      <c r="EM14" s="1">
        <f t="shared" si="49"/>
        <v>0</v>
      </c>
      <c r="EN14" s="1"/>
      <c r="EO14" s="1"/>
      <c r="EP14" s="139"/>
      <c r="EQ14" s="3"/>
      <c r="ER14" s="1"/>
      <c r="ES14" s="142">
        <f t="shared" si="9"/>
        <v>0</v>
      </c>
      <c r="ET14" s="1"/>
      <c r="EU14" s="142" t="e">
        <f t="shared" si="10"/>
        <v>#DIV/0!</v>
      </c>
      <c r="EV14" s="1"/>
      <c r="EW14" s="143" t="e">
        <f t="shared" si="11"/>
        <v>#DIV/0!</v>
      </c>
      <c r="EX14" s="1">
        <f t="shared" si="50"/>
        <v>0</v>
      </c>
      <c r="EY14" s="143" t="e">
        <f t="shared" si="12"/>
        <v>#DIV/0!</v>
      </c>
      <c r="EZ14" s="1"/>
      <c r="FA14" s="139"/>
      <c r="FB14" s="3"/>
      <c r="FC14" s="1"/>
      <c r="FD14" s="142">
        <f t="shared" si="13"/>
        <v>0</v>
      </c>
      <c r="FE14" s="1"/>
      <c r="FF14" s="142" t="e">
        <f t="shared" si="14"/>
        <v>#DIV/0!</v>
      </c>
      <c r="FG14" s="1"/>
      <c r="FH14" s="143" t="e">
        <f t="shared" si="15"/>
        <v>#DIV/0!</v>
      </c>
      <c r="FI14" s="1">
        <f t="shared" si="51"/>
        <v>0</v>
      </c>
      <c r="FJ14" s="143" t="e">
        <f t="shared" si="16"/>
        <v>#DIV/0!</v>
      </c>
      <c r="FK14" s="1"/>
      <c r="FL14" s="92"/>
      <c r="FM14" s="155"/>
      <c r="FN14" s="1"/>
      <c r="FO14" s="142">
        <f t="shared" si="17"/>
        <v>0</v>
      </c>
      <c r="FP14" s="1"/>
      <c r="FQ14" s="142" t="e">
        <f t="shared" si="18"/>
        <v>#DIV/0!</v>
      </c>
      <c r="FR14" s="1"/>
      <c r="FS14" s="143" t="e">
        <f t="shared" si="19"/>
        <v>#DIV/0!</v>
      </c>
      <c r="FT14" s="1">
        <f t="shared" si="52"/>
        <v>0</v>
      </c>
      <c r="FU14" s="143" t="e">
        <f t="shared" si="20"/>
        <v>#DIV/0!</v>
      </c>
      <c r="FV14" s="1"/>
      <c r="FW14" s="92"/>
      <c r="FX14" s="3"/>
      <c r="FY14" s="1"/>
      <c r="FZ14" s="142">
        <f t="shared" si="21"/>
        <v>0</v>
      </c>
      <c r="GA14" s="1"/>
      <c r="GB14" s="142" t="e">
        <f t="shared" si="22"/>
        <v>#DIV/0!</v>
      </c>
      <c r="GC14" s="1"/>
      <c r="GD14" s="143" t="e">
        <f t="shared" si="23"/>
        <v>#DIV/0!</v>
      </c>
      <c r="GE14" s="1">
        <f t="shared" si="53"/>
        <v>0</v>
      </c>
      <c r="GF14" s="143" t="e">
        <f t="shared" si="24"/>
        <v>#DIV/0!</v>
      </c>
      <c r="GG14" s="1"/>
      <c r="GH14" s="139"/>
      <c r="GI14" s="3"/>
      <c r="GJ14" s="1"/>
      <c r="GK14" s="142">
        <f t="shared" si="25"/>
        <v>0</v>
      </c>
      <c r="GL14" s="1"/>
      <c r="GM14" s="142" t="e">
        <f t="shared" si="26"/>
        <v>#DIV/0!</v>
      </c>
      <c r="GN14" s="1"/>
      <c r="GO14" s="143" t="e">
        <f t="shared" si="27"/>
        <v>#DIV/0!</v>
      </c>
      <c r="GP14" s="1">
        <f t="shared" si="54"/>
        <v>0</v>
      </c>
      <c r="GQ14" s="143" t="e">
        <f t="shared" si="28"/>
        <v>#DIV/0!</v>
      </c>
      <c r="GR14" s="1"/>
      <c r="GS14" s="139"/>
      <c r="GT14" s="3"/>
      <c r="GU14" s="1"/>
      <c r="GV14" s="142">
        <f t="shared" si="29"/>
        <v>0</v>
      </c>
      <c r="GW14" s="1"/>
      <c r="GX14" s="142" t="e">
        <f t="shared" si="30"/>
        <v>#DIV/0!</v>
      </c>
      <c r="GY14" s="1"/>
      <c r="GZ14" s="143" t="e">
        <f t="shared" si="31"/>
        <v>#DIV/0!</v>
      </c>
      <c r="HA14" s="1">
        <f t="shared" si="55"/>
        <v>0</v>
      </c>
      <c r="HB14" s="143" t="e">
        <f t="shared" si="32"/>
        <v>#DIV/0!</v>
      </c>
      <c r="HC14" s="1"/>
      <c r="HD14" s="139"/>
      <c r="HE14" s="3"/>
      <c r="HF14" s="1"/>
      <c r="HG14" s="142">
        <f t="shared" si="33"/>
        <v>0</v>
      </c>
      <c r="HH14" s="1"/>
      <c r="HI14" s="142" t="e">
        <f t="shared" si="34"/>
        <v>#DIV/0!</v>
      </c>
      <c r="HJ14" s="1"/>
      <c r="HK14" s="143" t="e">
        <f t="shared" si="35"/>
        <v>#DIV/0!</v>
      </c>
      <c r="HL14" s="1">
        <f t="shared" si="56"/>
        <v>0</v>
      </c>
      <c r="HM14" s="143" t="e">
        <f t="shared" si="36"/>
        <v>#DIV/0!</v>
      </c>
      <c r="HN14" s="1"/>
      <c r="HO14" s="139"/>
      <c r="HP14" s="1"/>
      <c r="HQ14" s="142">
        <f t="shared" si="37"/>
        <v>0</v>
      </c>
      <c r="HR14" s="1"/>
      <c r="HS14" s="142" t="e">
        <f t="shared" si="38"/>
        <v>#DIV/0!</v>
      </c>
      <c r="HT14" s="1"/>
      <c r="HU14" s="139"/>
      <c r="HV14" s="1"/>
      <c r="HW14" s="142">
        <f t="shared" si="39"/>
        <v>0</v>
      </c>
      <c r="HX14" s="1"/>
      <c r="HY14" s="142" t="e">
        <f t="shared" si="40"/>
        <v>#DIV/0!</v>
      </c>
      <c r="HZ14" s="1"/>
      <c r="IA14" s="139"/>
      <c r="IB14" s="1"/>
      <c r="IC14" s="142">
        <f t="shared" si="41"/>
        <v>0</v>
      </c>
      <c r="ID14" s="1"/>
      <c r="IE14" s="142" t="e">
        <f t="shared" si="42"/>
        <v>#DIV/0!</v>
      </c>
      <c r="IF14" s="1"/>
      <c r="IG14" s="139"/>
      <c r="IH14" s="1"/>
      <c r="II14" s="142">
        <f t="shared" si="43"/>
        <v>0</v>
      </c>
      <c r="IJ14" s="1"/>
      <c r="IK14" s="142" t="e">
        <f t="shared" si="44"/>
        <v>#DIV/0!</v>
      </c>
      <c r="IL14" s="1"/>
      <c r="IM14" s="139"/>
      <c r="IN14" s="1"/>
      <c r="IO14" s="142">
        <f t="shared" si="45"/>
        <v>0</v>
      </c>
      <c r="IP14" s="1"/>
      <c r="IQ14" s="142" t="e">
        <f t="shared" si="46"/>
        <v>#DIV/0!</v>
      </c>
      <c r="IR14" s="1"/>
      <c r="IS14" s="139"/>
    </row>
    <row r="15" spans="1:253" x14ac:dyDescent="0.2">
      <c r="A15" s="194" t="s">
        <v>86</v>
      </c>
      <c r="B15" s="48"/>
      <c r="C15" s="24"/>
      <c r="D15" s="24">
        <v>81117465.895999998</v>
      </c>
      <c r="E15" s="24">
        <v>81008446.238999993</v>
      </c>
      <c r="F15" s="30">
        <v>0.93939065368273211</v>
      </c>
      <c r="G15" s="24">
        <v>0</v>
      </c>
      <c r="H15" s="24">
        <v>81008446.238999993</v>
      </c>
      <c r="I15" s="24">
        <v>71634240.856999993</v>
      </c>
      <c r="J15" s="30">
        <v>88.428113589114901</v>
      </c>
      <c r="K15" s="25">
        <v>8315815.8430000059</v>
      </c>
      <c r="L15" s="30">
        <v>10.265368895566489</v>
      </c>
      <c r="M15" s="24">
        <v>79950056.700000003</v>
      </c>
      <c r="N15" s="55">
        <v>98.693482484681397</v>
      </c>
      <c r="O15" s="81"/>
      <c r="P15" s="91"/>
      <c r="Q15" s="1">
        <v>78617024.715999991</v>
      </c>
      <c r="R15" s="1">
        <v>78117024.715999991</v>
      </c>
      <c r="S15" s="2">
        <v>0.74383197950712399</v>
      </c>
      <c r="T15" s="1">
        <v>0</v>
      </c>
      <c r="U15" s="1">
        <v>78117024.715999991</v>
      </c>
      <c r="V15" s="1">
        <v>65555924.5836</v>
      </c>
      <c r="W15" s="2">
        <v>83.920150341021355</v>
      </c>
      <c r="X15" s="1">
        <v>12423423.527399998</v>
      </c>
      <c r="Y15" s="2">
        <v>15.903605612945757</v>
      </c>
      <c r="Z15" s="1">
        <v>77979348.111000001</v>
      </c>
      <c r="AA15" s="4">
        <v>99.823755953967108</v>
      </c>
      <c r="AB15" s="153"/>
      <c r="AC15" s="154"/>
      <c r="AD15" s="1">
        <v>87358221.055000007</v>
      </c>
      <c r="AE15" s="1">
        <v>83814400.770000011</v>
      </c>
      <c r="AF15" s="6">
        <v>0.97947805165372448</v>
      </c>
      <c r="AG15" s="1">
        <v>354954.46199999994</v>
      </c>
      <c r="AH15" s="1">
        <v>83459446.308000013</v>
      </c>
      <c r="AI15" s="1">
        <v>62531042.205000006</v>
      </c>
      <c r="AJ15" s="11">
        <v>74.606561200139211</v>
      </c>
      <c r="AK15" s="1">
        <v>20784269.301999997</v>
      </c>
      <c r="AL15" s="11">
        <v>24.797969216573325</v>
      </c>
      <c r="AM15" s="1">
        <v>83315311.506999999</v>
      </c>
      <c r="AN15" s="86">
        <v>99.404530416712518</v>
      </c>
      <c r="AO15" s="155"/>
      <c r="AP15" s="154"/>
      <c r="AQ15" s="1">
        <v>72417594.103</v>
      </c>
      <c r="AR15" s="6">
        <v>0.91880946656936657</v>
      </c>
      <c r="AS15" s="1">
        <v>62944481.813000008</v>
      </c>
      <c r="AT15" s="6">
        <v>86.918769661794727</v>
      </c>
      <c r="AU15" s="1">
        <v>9308136.9299999997</v>
      </c>
      <c r="AV15" s="6">
        <v>12.853419179821104</v>
      </c>
      <c r="AW15" s="1">
        <v>72252618.743000001</v>
      </c>
      <c r="AX15" s="4">
        <v>99.772188841615815</v>
      </c>
      <c r="AY15" s="155"/>
      <c r="AZ15" s="154"/>
      <c r="BA15" s="1">
        <v>74736000.004000008</v>
      </c>
      <c r="BB15" s="6">
        <v>0.96801325775608926</v>
      </c>
      <c r="BC15" s="1">
        <v>55843851.664000005</v>
      </c>
      <c r="BD15" s="6">
        <v>74.721488520941904</v>
      </c>
      <c r="BE15" s="1">
        <v>16610448.425000001</v>
      </c>
      <c r="BF15" s="6">
        <v>22.225498319566178</v>
      </c>
      <c r="BG15" s="1">
        <v>72454300.089000002</v>
      </c>
      <c r="BH15" s="4">
        <v>96.946986840508075</v>
      </c>
      <c r="BI15" s="155"/>
      <c r="BJ15" s="154"/>
      <c r="BK15" s="1">
        <v>93319162</v>
      </c>
      <c r="BL15" s="6">
        <v>1.1732427450484111</v>
      </c>
      <c r="BM15" s="1">
        <v>52847126.192000002</v>
      </c>
      <c r="BN15" s="6">
        <v>56.630519455371875</v>
      </c>
      <c r="BO15" s="1">
        <v>36544198.781000003</v>
      </c>
      <c r="BP15" s="6">
        <v>39.160444648013453</v>
      </c>
      <c r="BQ15" s="1">
        <v>89391324.973000005</v>
      </c>
      <c r="BR15" s="4">
        <v>95.790964103385335</v>
      </c>
      <c r="BS15" s="156"/>
      <c r="BT15" s="157"/>
      <c r="BU15" s="1">
        <v>119539330</v>
      </c>
      <c r="BV15" s="2">
        <v>2.1561425602724453</v>
      </c>
      <c r="BW15" s="1">
        <v>64180902</v>
      </c>
      <c r="BX15" s="2">
        <v>53.690197192840216</v>
      </c>
      <c r="BY15" s="1">
        <v>42817638</v>
      </c>
      <c r="BZ15" s="2">
        <v>35.818870659556147</v>
      </c>
      <c r="CA15" s="1">
        <v>106998540</v>
      </c>
      <c r="CB15" s="83">
        <v>89.509067852396356</v>
      </c>
      <c r="CC15" s="3"/>
      <c r="CD15" s="1"/>
      <c r="CE15" s="158">
        <v>80960274</v>
      </c>
      <c r="CF15" s="2">
        <v>1.3109450357013375</v>
      </c>
      <c r="CG15" s="158">
        <v>67346138</v>
      </c>
      <c r="CH15" s="2">
        <v>83.184177464616781</v>
      </c>
      <c r="CI15" s="158">
        <v>5207337</v>
      </c>
      <c r="CJ15" s="2">
        <v>6.431965632922636</v>
      </c>
      <c r="CK15" s="158">
        <v>72553475</v>
      </c>
      <c r="CL15" s="83">
        <v>89.616143097539407</v>
      </c>
      <c r="CM15" s="3"/>
      <c r="CN15" s="154"/>
      <c r="CO15" s="12">
        <v>68531522.828999996</v>
      </c>
      <c r="CP15" s="2">
        <v>1.3668052172764797</v>
      </c>
      <c r="CQ15" s="12">
        <v>52071617.215999998</v>
      </c>
      <c r="CR15" s="2">
        <v>75.981993492146984</v>
      </c>
      <c r="CS15" s="12">
        <v>8685985.4039999992</v>
      </c>
      <c r="CT15" s="2">
        <v>12.674438047543884</v>
      </c>
      <c r="CU15" s="12">
        <v>60757602.619999997</v>
      </c>
      <c r="CV15" s="83">
        <v>88.656431539690857</v>
      </c>
      <c r="CW15" s="72"/>
      <c r="CX15" s="11"/>
      <c r="CY15" s="1"/>
      <c r="CZ15" s="1">
        <v>29742894.600000001</v>
      </c>
      <c r="DA15" s="34">
        <f>SUM(CZ15/CZ$82)*100</f>
        <v>0.94626287700222289</v>
      </c>
      <c r="DB15" s="1">
        <v>24995320</v>
      </c>
      <c r="DC15" s="34">
        <f>SUM(DB15/CZ15)*100</f>
        <v>84.037953723576038</v>
      </c>
      <c r="DD15" s="1">
        <v>3320398.2</v>
      </c>
      <c r="DE15" s="34">
        <f>SUM(DD15/CZ15)*100</f>
        <v>11.163668649789049</v>
      </c>
      <c r="DF15" s="1">
        <f t="shared" si="0"/>
        <v>28315718.199999999</v>
      </c>
      <c r="DG15" s="33">
        <f>SUM(DF15/CZ15)*100</f>
        <v>95.201622373365097</v>
      </c>
      <c r="DH15" s="138"/>
      <c r="DI15" s="139"/>
      <c r="DJ15" s="159"/>
      <c r="DK15" s="160">
        <v>24418780.5</v>
      </c>
      <c r="DL15" s="142">
        <f t="shared" si="1"/>
        <v>0.85746786088557581</v>
      </c>
      <c r="DM15" s="160">
        <v>23123197.899999999</v>
      </c>
      <c r="DN15" s="142">
        <f t="shared" si="57"/>
        <v>94.694318989435203</v>
      </c>
      <c r="DO15" s="160">
        <v>887960.2</v>
      </c>
      <c r="DP15" s="143">
        <f t="shared" si="58"/>
        <v>3.6363822509481993</v>
      </c>
      <c r="DQ15" s="160">
        <f t="shared" si="47"/>
        <v>24011158.099999998</v>
      </c>
      <c r="DR15" s="143">
        <f t="shared" si="59"/>
        <v>98.330701240383391</v>
      </c>
      <c r="DS15" s="160"/>
      <c r="DT15" s="161"/>
      <c r="DU15" s="3"/>
      <c r="DV15" s="1">
        <v>12518267.5</v>
      </c>
      <c r="DW15" s="142">
        <f t="shared" si="2"/>
        <v>0.66069835292087964</v>
      </c>
      <c r="DX15" s="1">
        <v>11491119.199999999</v>
      </c>
      <c r="DY15" s="142">
        <f t="shared" si="3"/>
        <v>91.794804672451676</v>
      </c>
      <c r="DZ15" s="1">
        <v>644310.80000000005</v>
      </c>
      <c r="EA15" s="143">
        <f t="shared" si="4"/>
        <v>5.1469646258957162</v>
      </c>
      <c r="EB15" s="1">
        <f t="shared" si="48"/>
        <v>12135430</v>
      </c>
      <c r="EC15" s="143">
        <f t="shared" si="5"/>
        <v>96.941769298347396</v>
      </c>
      <c r="ED15" s="1"/>
      <c r="EE15" s="1"/>
      <c r="EF15" s="1"/>
      <c r="EG15" s="1">
        <v>7436101.9000000004</v>
      </c>
      <c r="EH15" s="142">
        <f t="shared" si="6"/>
        <v>0.48572451384134324</v>
      </c>
      <c r="EI15" s="1">
        <v>6596761.2999999998</v>
      </c>
      <c r="EJ15" s="142">
        <f t="shared" si="7"/>
        <v>88.712626436708717</v>
      </c>
      <c r="EK15" s="1">
        <v>280063.2</v>
      </c>
      <c r="EL15" s="143">
        <f t="shared" si="8"/>
        <v>3.7662636118528714</v>
      </c>
      <c r="EM15" s="1">
        <f t="shared" si="49"/>
        <v>6876824.5</v>
      </c>
      <c r="EN15" s="1"/>
      <c r="EO15" s="1"/>
      <c r="EP15" s="139"/>
      <c r="EQ15" s="3"/>
      <c r="ER15" s="1">
        <v>3264318.6</v>
      </c>
      <c r="ES15" s="142">
        <f t="shared" si="9"/>
        <v>0.25095040462678497</v>
      </c>
      <c r="ET15" s="1">
        <v>2735763.9</v>
      </c>
      <c r="EU15" s="142">
        <f t="shared" si="10"/>
        <v>83.808115421086654</v>
      </c>
      <c r="EV15" s="1">
        <v>369957.7</v>
      </c>
      <c r="EW15" s="143">
        <f t="shared" si="11"/>
        <v>11.333382103082707</v>
      </c>
      <c r="EX15" s="1">
        <f t="shared" si="50"/>
        <v>3105721.6</v>
      </c>
      <c r="EY15" s="143">
        <f t="shared" si="12"/>
        <v>95.141497524169367</v>
      </c>
      <c r="EZ15" s="1"/>
      <c r="FA15" s="139"/>
      <c r="FB15" s="3"/>
      <c r="FC15" s="1">
        <v>2366235.6</v>
      </c>
      <c r="FD15" s="142">
        <f t="shared" si="13"/>
        <v>0.23920955305320768</v>
      </c>
      <c r="FE15" s="1">
        <v>2168438.2999999998</v>
      </c>
      <c r="FF15" s="142">
        <f t="shared" si="14"/>
        <v>91.640845062089326</v>
      </c>
      <c r="FG15" s="1">
        <v>123004.7</v>
      </c>
      <c r="FH15" s="143">
        <f t="shared" si="15"/>
        <v>5.1983285180900829</v>
      </c>
      <c r="FI15" s="1">
        <f t="shared" si="51"/>
        <v>2291443</v>
      </c>
      <c r="FJ15" s="143">
        <f t="shared" si="16"/>
        <v>96.83917358017942</v>
      </c>
      <c r="FK15" s="1"/>
      <c r="FL15" s="92"/>
      <c r="FM15" s="155"/>
      <c r="FN15" s="1">
        <v>1773309.6</v>
      </c>
      <c r="FO15" s="142">
        <f t="shared" si="17"/>
        <v>0.23409013057169881</v>
      </c>
      <c r="FP15" s="1">
        <v>1602343.8</v>
      </c>
      <c r="FQ15" s="142">
        <f t="shared" si="18"/>
        <v>90.358942397875694</v>
      </c>
      <c r="FR15" s="1">
        <v>5129.3</v>
      </c>
      <c r="FS15" s="143">
        <f t="shared" si="19"/>
        <v>0.28925011176841314</v>
      </c>
      <c r="FT15" s="1">
        <f t="shared" si="52"/>
        <v>1607473.1</v>
      </c>
      <c r="FU15" s="143">
        <f t="shared" si="20"/>
        <v>90.648192509644105</v>
      </c>
      <c r="FV15" s="1"/>
      <c r="FW15" s="92"/>
      <c r="FX15" s="3"/>
      <c r="FY15" s="1">
        <v>1303446.7</v>
      </c>
      <c r="FZ15" s="142">
        <f t="shared" si="21"/>
        <v>0.26591617021258218</v>
      </c>
      <c r="GA15" s="1">
        <v>1212307.6000000001</v>
      </c>
      <c r="GB15" s="142">
        <f t="shared" si="22"/>
        <v>93.007838371910424</v>
      </c>
      <c r="GC15" s="1">
        <v>45172.800000000003</v>
      </c>
      <c r="GD15" s="143">
        <f t="shared" si="23"/>
        <v>3.4656422851812816</v>
      </c>
      <c r="GE15" s="1">
        <f t="shared" si="53"/>
        <v>1257480.4000000001</v>
      </c>
      <c r="GF15" s="143">
        <f t="shared" si="24"/>
        <v>96.473480657091699</v>
      </c>
      <c r="GG15" s="1"/>
      <c r="GH15" s="139"/>
      <c r="GI15" s="3"/>
      <c r="GJ15" s="1">
        <v>945402.8</v>
      </c>
      <c r="GK15" s="142">
        <f t="shared" si="25"/>
        <v>0.26455456642196296</v>
      </c>
      <c r="GL15" s="1">
        <v>839822.7</v>
      </c>
      <c r="GM15" s="142">
        <f t="shared" si="26"/>
        <v>88.832262819615082</v>
      </c>
      <c r="GN15" s="1">
        <v>12601.1</v>
      </c>
      <c r="GO15" s="143">
        <f t="shared" si="27"/>
        <v>1.3328816034816058</v>
      </c>
      <c r="GP15" s="1">
        <f t="shared" si="54"/>
        <v>852423.79999999993</v>
      </c>
      <c r="GQ15" s="143">
        <f t="shared" si="28"/>
        <v>90.165144423096692</v>
      </c>
      <c r="GR15" s="1"/>
      <c r="GS15" s="139"/>
      <c r="GT15" s="3"/>
      <c r="GU15" s="1">
        <v>925743.4</v>
      </c>
      <c r="GV15" s="142">
        <f t="shared" si="29"/>
        <v>0.3986090811661086</v>
      </c>
      <c r="GW15" s="1">
        <v>685159</v>
      </c>
      <c r="GX15" s="142">
        <f t="shared" si="30"/>
        <v>74.011761790578262</v>
      </c>
      <c r="GY15" s="1">
        <v>148457.79999999999</v>
      </c>
      <c r="GZ15" s="143">
        <f t="shared" si="31"/>
        <v>16.036603663607</v>
      </c>
      <c r="HA15" s="1">
        <f t="shared" si="55"/>
        <v>833616.8</v>
      </c>
      <c r="HB15" s="143">
        <f t="shared" si="32"/>
        <v>90.048365454185259</v>
      </c>
      <c r="HC15" s="1"/>
      <c r="HD15" s="139"/>
      <c r="HE15" s="3"/>
      <c r="HF15" s="1">
        <v>757473.6</v>
      </c>
      <c r="HG15" s="142">
        <f t="shared" si="33"/>
        <v>0.42323943446026213</v>
      </c>
      <c r="HH15" s="1">
        <v>546242.9</v>
      </c>
      <c r="HI15" s="142">
        <f t="shared" si="34"/>
        <v>72.113787199976343</v>
      </c>
      <c r="HJ15" s="1">
        <v>105669.7</v>
      </c>
      <c r="HK15" s="143">
        <f t="shared" si="35"/>
        <v>13.950281567568823</v>
      </c>
      <c r="HL15" s="1">
        <f t="shared" si="56"/>
        <v>651912.6</v>
      </c>
      <c r="HM15" s="143">
        <f t="shared" si="36"/>
        <v>86.064068767545166</v>
      </c>
      <c r="HN15" s="1"/>
      <c r="HO15" s="139"/>
      <c r="HP15" s="1">
        <v>642782.4</v>
      </c>
      <c r="HQ15" s="142">
        <f t="shared" si="37"/>
        <v>0.46123307332228541</v>
      </c>
      <c r="HR15" s="1">
        <v>457792.9</v>
      </c>
      <c r="HS15" s="142">
        <f t="shared" si="38"/>
        <v>71.220509460122116</v>
      </c>
      <c r="HT15" s="1"/>
      <c r="HU15" s="139"/>
      <c r="HV15" s="1">
        <v>473608</v>
      </c>
      <c r="HW15" s="142">
        <f t="shared" si="39"/>
        <v>0.48370013683631435</v>
      </c>
      <c r="HX15" s="1">
        <v>355881.3</v>
      </c>
      <c r="HY15" s="142">
        <f t="shared" si="40"/>
        <v>75.142586273880511</v>
      </c>
      <c r="HZ15" s="1"/>
      <c r="IA15" s="139"/>
      <c r="IB15" s="1">
        <v>766510.3</v>
      </c>
      <c r="IC15" s="142">
        <f t="shared" si="41"/>
        <v>1.0334111881243542</v>
      </c>
      <c r="ID15" s="1">
        <v>301159.59999999998</v>
      </c>
      <c r="IE15" s="142">
        <f t="shared" si="42"/>
        <v>39.289700347144709</v>
      </c>
      <c r="IF15" s="1"/>
      <c r="IG15" s="139"/>
      <c r="IH15" s="1">
        <v>324756</v>
      </c>
      <c r="II15" s="142">
        <f t="shared" si="43"/>
        <v>0.50600859182196245</v>
      </c>
      <c r="IJ15" s="1">
        <v>234708.6</v>
      </c>
      <c r="IK15" s="142">
        <f t="shared" si="44"/>
        <v>72.272290581236376</v>
      </c>
      <c r="IL15" s="1"/>
      <c r="IM15" s="139"/>
      <c r="IN15" s="1">
        <v>252368.5</v>
      </c>
      <c r="IO15" s="142">
        <f t="shared" si="45"/>
        <v>0.62588613840562335</v>
      </c>
      <c r="IP15" s="1">
        <v>166257.29999999999</v>
      </c>
      <c r="IQ15" s="142">
        <f t="shared" si="46"/>
        <v>65.878784396626358</v>
      </c>
      <c r="IR15" s="1"/>
      <c r="IS15" s="139"/>
    </row>
    <row r="16" spans="1:253" hidden="1" x14ac:dyDescent="0.2">
      <c r="A16" s="194" t="s">
        <v>3</v>
      </c>
      <c r="B16" s="48"/>
      <c r="C16" s="24"/>
      <c r="D16" s="24">
        <v>2663928590.7200003</v>
      </c>
      <c r="E16" s="24">
        <v>2468493696.3059998</v>
      </c>
      <c r="F16" s="30">
        <v>28.625162123751679</v>
      </c>
      <c r="G16" s="24">
        <v>0</v>
      </c>
      <c r="H16" s="24">
        <v>2468493696.3059998</v>
      </c>
      <c r="I16" s="24">
        <v>1983121240.0019999</v>
      </c>
      <c r="J16" s="30">
        <v>80.337302176208098</v>
      </c>
      <c r="K16" s="25">
        <v>464425259.64099997</v>
      </c>
      <c r="L16" s="30">
        <v>18.814115682612169</v>
      </c>
      <c r="M16" s="24">
        <v>2447546499.6429996</v>
      </c>
      <c r="N16" s="55">
        <v>99.151417858820267</v>
      </c>
      <c r="O16" s="81"/>
      <c r="P16" s="91"/>
      <c r="Q16" s="1">
        <v>2149517311.7420006</v>
      </c>
      <c r="R16" s="1">
        <v>2144425931.4620004</v>
      </c>
      <c r="S16" s="2">
        <v>20.41926956773969</v>
      </c>
      <c r="T16" s="1">
        <v>0</v>
      </c>
      <c r="U16" s="1">
        <v>2144425931.4620004</v>
      </c>
      <c r="V16" s="1">
        <v>1548147577.2579997</v>
      </c>
      <c r="W16" s="2">
        <v>72.194033589330957</v>
      </c>
      <c r="X16" s="1">
        <v>583861966.65600002</v>
      </c>
      <c r="Y16" s="2">
        <v>27.226958883953699</v>
      </c>
      <c r="Z16" s="1">
        <v>2132009543.9139996</v>
      </c>
      <c r="AA16" s="4">
        <v>99.420992473284642</v>
      </c>
      <c r="AB16" s="153"/>
      <c r="AC16" s="154"/>
      <c r="AD16" s="1">
        <v>2194990515.1324</v>
      </c>
      <c r="AE16" s="1">
        <v>2020632186.3693998</v>
      </c>
      <c r="AF16" s="6">
        <v>23.61366136166799</v>
      </c>
      <c r="AG16" s="1">
        <v>18363839.636</v>
      </c>
      <c r="AH16" s="1">
        <v>2002268346.7334001</v>
      </c>
      <c r="AI16" s="1">
        <v>1467690175.8029997</v>
      </c>
      <c r="AJ16" s="11">
        <v>72.635197326045443</v>
      </c>
      <c r="AK16" s="1">
        <v>488517020.95399994</v>
      </c>
      <c r="AL16" s="11">
        <v>24.176444592409961</v>
      </c>
      <c r="AM16" s="1">
        <v>1956207196.757</v>
      </c>
      <c r="AN16" s="86">
        <v>96.811641918455422</v>
      </c>
      <c r="AO16" s="155"/>
      <c r="AP16" s="154"/>
      <c r="AQ16" s="1">
        <v>1864338725.9029999</v>
      </c>
      <c r="AR16" s="6">
        <v>23.654086986308563</v>
      </c>
      <c r="AS16" s="1">
        <v>1392174263.2410002</v>
      </c>
      <c r="AT16" s="6">
        <v>74.673890741967767</v>
      </c>
      <c r="AU16" s="1">
        <v>426048797.62100005</v>
      </c>
      <c r="AV16" s="6">
        <v>22.852542389508194</v>
      </c>
      <c r="AW16" s="1">
        <v>1818223060.8620002</v>
      </c>
      <c r="AX16" s="4">
        <v>97.526433131475969</v>
      </c>
      <c r="AY16" s="155"/>
      <c r="AZ16" s="154"/>
      <c r="BA16" s="1">
        <v>2009523442.1539998</v>
      </c>
      <c r="BB16" s="6">
        <v>26.028223796732636</v>
      </c>
      <c r="BC16" s="1">
        <v>1331850371.1700001</v>
      </c>
      <c r="BD16" s="6">
        <v>66.276926321516072</v>
      </c>
      <c r="BE16" s="1">
        <v>672069582.23499978</v>
      </c>
      <c r="BF16" s="6">
        <v>33.444227030992543</v>
      </c>
      <c r="BG16" s="1">
        <v>2003919953.4049997</v>
      </c>
      <c r="BH16" s="4">
        <v>99.721153352508608</v>
      </c>
      <c r="BI16" s="155"/>
      <c r="BJ16" s="154"/>
      <c r="BK16" s="1">
        <v>2088438399.0890005</v>
      </c>
      <c r="BL16" s="6">
        <v>26.256613836841868</v>
      </c>
      <c r="BM16" s="1">
        <v>1243495966.789</v>
      </c>
      <c r="BN16" s="6">
        <v>59.541903047340369</v>
      </c>
      <c r="BO16" s="1">
        <v>828837931.0259999</v>
      </c>
      <c r="BP16" s="6">
        <v>39.686970484144901</v>
      </c>
      <c r="BQ16" s="1">
        <v>2072333897.8150001</v>
      </c>
      <c r="BR16" s="4">
        <v>99.228873531485277</v>
      </c>
      <c r="BS16" s="3">
        <v>2082590834</v>
      </c>
      <c r="BT16" s="2">
        <v>92.3</v>
      </c>
      <c r="BU16" s="1">
        <v>1024502397</v>
      </c>
      <c r="BV16" s="2">
        <v>18.479049709186402</v>
      </c>
      <c r="BW16" s="1">
        <v>778351922.03169</v>
      </c>
      <c r="BX16" s="2">
        <v>75.973655533740057</v>
      </c>
      <c r="BY16" s="1">
        <v>188366545</v>
      </c>
      <c r="BZ16" s="2">
        <v>18.38614975929627</v>
      </c>
      <c r="CA16" s="1">
        <v>966718467.03169</v>
      </c>
      <c r="CB16" s="83">
        <v>94.359805293036331</v>
      </c>
      <c r="CC16" s="164">
        <v>1716464026</v>
      </c>
      <c r="CD16" s="1"/>
      <c r="CE16" s="158">
        <v>777308156</v>
      </c>
      <c r="CF16" s="2">
        <v>12.58652198136534</v>
      </c>
      <c r="CG16" s="158">
        <v>697041289</v>
      </c>
      <c r="CH16" s="2">
        <v>89.67373925251853</v>
      </c>
      <c r="CI16" s="158">
        <v>28371017</v>
      </c>
      <c r="CJ16" s="2">
        <v>3.6499059968695349</v>
      </c>
      <c r="CK16" s="158">
        <v>725412306</v>
      </c>
      <c r="CL16" s="83">
        <v>93.323645249388065</v>
      </c>
      <c r="CM16" s="72">
        <v>1319501905.2</v>
      </c>
      <c r="CN16" s="2">
        <v>86.66109982935923</v>
      </c>
      <c r="CO16" s="12">
        <v>686998712.25699997</v>
      </c>
      <c r="CP16" s="2">
        <v>13.701627884704518</v>
      </c>
      <c r="CQ16" s="12">
        <v>538325972.24799991</v>
      </c>
      <c r="CR16" s="2">
        <v>78.359094805204961</v>
      </c>
      <c r="CS16" s="12">
        <v>116745581.911</v>
      </c>
      <c r="CT16" s="2">
        <v>16.993566338349485</v>
      </c>
      <c r="CU16" s="12">
        <v>655071554.15899992</v>
      </c>
      <c r="CV16" s="83">
        <v>95.352661143554457</v>
      </c>
      <c r="CW16" s="3">
        <v>834630204.20000005</v>
      </c>
      <c r="CX16" s="11"/>
      <c r="CY16" s="1"/>
      <c r="CZ16" s="1">
        <v>461415143.30000001</v>
      </c>
      <c r="DA16" s="34">
        <f>SUM(CZ16/CZ$82)*100</f>
        <v>14.679809307848974</v>
      </c>
      <c r="DB16" s="1">
        <v>356675857.30000001</v>
      </c>
      <c r="DC16" s="34">
        <f>SUM(DB16/CZ16)*100</f>
        <v>77.300422944311293</v>
      </c>
      <c r="DD16" s="1">
        <v>91503943.599999994</v>
      </c>
      <c r="DE16" s="34">
        <f>SUM(DD16/CZ16)*100</f>
        <v>19.831153122884512</v>
      </c>
      <c r="DF16" s="1">
        <f t="shared" si="0"/>
        <v>448179800.89999998</v>
      </c>
      <c r="DG16" s="33">
        <f>SUM(DF16/CZ16)*100</f>
        <v>97.131576067195795</v>
      </c>
      <c r="DH16" s="138"/>
      <c r="DI16" s="139"/>
      <c r="DJ16" s="159"/>
      <c r="DK16" s="160">
        <v>365169478.30000001</v>
      </c>
      <c r="DL16" s="142">
        <f t="shared" si="1"/>
        <v>12.822961876355892</v>
      </c>
      <c r="DM16" s="160">
        <v>304668826.60000002</v>
      </c>
      <c r="DN16" s="142">
        <f t="shared" si="57"/>
        <v>83.432171828364986</v>
      </c>
      <c r="DO16" s="160">
        <v>33970620.600000001</v>
      </c>
      <c r="DP16" s="143">
        <f t="shared" si="58"/>
        <v>9.3026998746296918</v>
      </c>
      <c r="DQ16" s="160">
        <f t="shared" si="47"/>
        <v>338639447.20000005</v>
      </c>
      <c r="DR16" s="143">
        <f t="shared" si="59"/>
        <v>92.734871702994695</v>
      </c>
      <c r="DS16" s="160">
        <v>654082257.70000005</v>
      </c>
      <c r="DT16" s="161"/>
      <c r="DU16" s="3"/>
      <c r="DV16" s="1">
        <v>200965272.59999999</v>
      </c>
      <c r="DW16" s="142">
        <f t="shared" si="2"/>
        <v>10.606693346432769</v>
      </c>
      <c r="DX16" s="1">
        <v>156299272.69999999</v>
      </c>
      <c r="DY16" s="142">
        <f t="shared" si="3"/>
        <v>77.774269493365182</v>
      </c>
      <c r="DZ16" s="1">
        <v>36180906.100000001</v>
      </c>
      <c r="EA16" s="143">
        <f t="shared" si="4"/>
        <v>18.003561327739568</v>
      </c>
      <c r="EB16" s="1">
        <f t="shared" si="48"/>
        <v>192480178.79999998</v>
      </c>
      <c r="EC16" s="143">
        <f t="shared" si="5"/>
        <v>95.777830821104757</v>
      </c>
      <c r="ED16" s="1"/>
      <c r="EE16" s="1"/>
      <c r="EF16" s="1"/>
      <c r="EG16" s="1">
        <v>150016244.80000001</v>
      </c>
      <c r="EH16" s="142">
        <f t="shared" si="6"/>
        <v>9.799027575695801</v>
      </c>
      <c r="EI16" s="1">
        <v>114769647.40000001</v>
      </c>
      <c r="EJ16" s="142">
        <f t="shared" si="7"/>
        <v>76.504812897436295</v>
      </c>
      <c r="EK16" s="1">
        <v>28681840.100000001</v>
      </c>
      <c r="EL16" s="143">
        <f t="shared" si="8"/>
        <v>19.119156154214039</v>
      </c>
      <c r="EM16" s="1">
        <f t="shared" si="49"/>
        <v>143451487.5</v>
      </c>
      <c r="EN16" s="1"/>
      <c r="EO16" s="1"/>
      <c r="EP16" s="139"/>
      <c r="EQ16" s="3"/>
      <c r="ER16" s="1">
        <v>153067451.09999999</v>
      </c>
      <c r="ES16" s="142">
        <f t="shared" si="9"/>
        <v>11.767337535231894</v>
      </c>
      <c r="ET16" s="1">
        <v>138646695.30000001</v>
      </c>
      <c r="EU16" s="142">
        <f t="shared" si="10"/>
        <v>90.578822802387421</v>
      </c>
      <c r="EV16" s="1">
        <v>11736002.699999999</v>
      </c>
      <c r="EW16" s="143">
        <f t="shared" si="11"/>
        <v>7.6672098579160313</v>
      </c>
      <c r="EX16" s="1">
        <f t="shared" si="50"/>
        <v>150382698</v>
      </c>
      <c r="EY16" s="143">
        <f t="shared" si="12"/>
        <v>98.246032660303456</v>
      </c>
      <c r="EZ16" s="1"/>
      <c r="FA16" s="139"/>
      <c r="FB16" s="3"/>
      <c r="FC16" s="1">
        <v>117017337.90000001</v>
      </c>
      <c r="FD16" s="142">
        <f t="shared" si="13"/>
        <v>11.829618782903605</v>
      </c>
      <c r="FE16" s="1">
        <v>91554843.5</v>
      </c>
      <c r="FF16" s="142">
        <f t="shared" si="14"/>
        <v>78.240408765956033</v>
      </c>
      <c r="FG16" s="1">
        <v>19239637.699999999</v>
      </c>
      <c r="FH16" s="143">
        <f t="shared" si="15"/>
        <v>16.441698337422185</v>
      </c>
      <c r="FI16" s="1">
        <f t="shared" si="51"/>
        <v>110794481.2</v>
      </c>
      <c r="FJ16" s="143">
        <f t="shared" si="16"/>
        <v>94.682107103378215</v>
      </c>
      <c r="FK16" s="1"/>
      <c r="FL16" s="92"/>
      <c r="FM16" s="155"/>
      <c r="FN16" s="1">
        <v>89815151</v>
      </c>
      <c r="FO16" s="142">
        <f t="shared" si="17"/>
        <v>11.856271699486003</v>
      </c>
      <c r="FP16" s="1">
        <v>76787448.299999997</v>
      </c>
      <c r="FQ16" s="142">
        <f t="shared" si="18"/>
        <v>85.494983246200846</v>
      </c>
      <c r="FR16" s="1">
        <v>7848000.0999999996</v>
      </c>
      <c r="FS16" s="143">
        <f t="shared" si="19"/>
        <v>8.7379467858379485</v>
      </c>
      <c r="FT16" s="1">
        <f t="shared" si="52"/>
        <v>84635448.399999991</v>
      </c>
      <c r="FU16" s="143">
        <f t="shared" si="20"/>
        <v>94.232930032038794</v>
      </c>
      <c r="FV16" s="1"/>
      <c r="FW16" s="92"/>
      <c r="FX16" s="3"/>
      <c r="FY16" s="1">
        <v>66553035.200000003</v>
      </c>
      <c r="FZ16" s="142">
        <f t="shared" si="21"/>
        <v>13.577485167906886</v>
      </c>
      <c r="GA16" s="1">
        <v>56332526.100000001</v>
      </c>
      <c r="GB16" s="142">
        <f t="shared" si="22"/>
        <v>84.643060877259586</v>
      </c>
      <c r="GC16" s="1">
        <v>5065948.5999999996</v>
      </c>
      <c r="GD16" s="143">
        <f t="shared" si="23"/>
        <v>7.6118971655856198</v>
      </c>
      <c r="GE16" s="1">
        <f t="shared" si="53"/>
        <v>61398474.700000003</v>
      </c>
      <c r="GF16" s="143">
        <f t="shared" si="24"/>
        <v>92.254958042845203</v>
      </c>
      <c r="GG16" s="1"/>
      <c r="GH16" s="139"/>
      <c r="GI16" s="3"/>
      <c r="GJ16" s="1">
        <v>49273854.700000003</v>
      </c>
      <c r="GK16" s="142">
        <f t="shared" si="25"/>
        <v>13.788433106076376</v>
      </c>
      <c r="GL16" s="1">
        <v>37084188.5</v>
      </c>
      <c r="GM16" s="142">
        <f t="shared" si="26"/>
        <v>75.261391108497946</v>
      </c>
      <c r="GN16" s="1">
        <v>5457694.5</v>
      </c>
      <c r="GO16" s="143">
        <f t="shared" si="27"/>
        <v>11.076248313083571</v>
      </c>
      <c r="GP16" s="1">
        <f t="shared" si="54"/>
        <v>42541883</v>
      </c>
      <c r="GQ16" s="143">
        <f t="shared" si="28"/>
        <v>86.337639421581514</v>
      </c>
      <c r="GR16" s="1"/>
      <c r="GS16" s="139"/>
      <c r="GT16" s="3"/>
      <c r="GU16" s="1">
        <v>26702790.899999999</v>
      </c>
      <c r="GV16" s="142">
        <f t="shared" si="29"/>
        <v>11.497759471166335</v>
      </c>
      <c r="GW16" s="1">
        <v>20226743.5</v>
      </c>
      <c r="GX16" s="142">
        <f t="shared" si="30"/>
        <v>75.747675873086365</v>
      </c>
      <c r="GY16" s="1">
        <v>3481792.4</v>
      </c>
      <c r="GZ16" s="143">
        <f t="shared" si="31"/>
        <v>13.039058025953384</v>
      </c>
      <c r="HA16" s="1">
        <f t="shared" si="55"/>
        <v>23708535.899999999</v>
      </c>
      <c r="HB16" s="143">
        <f t="shared" si="32"/>
        <v>88.786733899039731</v>
      </c>
      <c r="HC16" s="1"/>
      <c r="HD16" s="139"/>
      <c r="HE16" s="3"/>
      <c r="HF16" s="1">
        <v>20081699.300000001</v>
      </c>
      <c r="HG16" s="142">
        <f t="shared" si="33"/>
        <v>11.220677598180377</v>
      </c>
      <c r="HH16" s="1">
        <v>14989262.4</v>
      </c>
      <c r="HI16" s="142">
        <f t="shared" si="34"/>
        <v>74.641404475168088</v>
      </c>
      <c r="HJ16" s="1">
        <v>1016868.8</v>
      </c>
      <c r="HK16" s="143">
        <f t="shared" si="35"/>
        <v>5.0636591296833133</v>
      </c>
      <c r="HL16" s="1">
        <f t="shared" si="56"/>
        <v>16006131.200000001</v>
      </c>
      <c r="HM16" s="143">
        <f t="shared" si="36"/>
        <v>79.705063604851418</v>
      </c>
      <c r="HN16" s="1"/>
      <c r="HO16" s="139"/>
      <c r="HP16" s="1">
        <v>14510746.699999999</v>
      </c>
      <c r="HQ16" s="142">
        <f t="shared" si="37"/>
        <v>10.412289285833296</v>
      </c>
      <c r="HR16" s="1">
        <v>11622764.5</v>
      </c>
      <c r="HS16" s="142">
        <f t="shared" si="38"/>
        <v>80.097632053628232</v>
      </c>
      <c r="HT16" s="1"/>
      <c r="HU16" s="139"/>
      <c r="HV16" s="1">
        <v>7984434</v>
      </c>
      <c r="HW16" s="142">
        <f t="shared" si="39"/>
        <v>8.1545747081141364</v>
      </c>
      <c r="HX16" s="1">
        <v>6880139.7000000002</v>
      </c>
      <c r="HY16" s="142">
        <f t="shared" si="40"/>
        <v>86.169410380247371</v>
      </c>
      <c r="HZ16" s="1"/>
      <c r="IA16" s="139"/>
      <c r="IB16" s="1">
        <v>7557308.4000000004</v>
      </c>
      <c r="IC16" s="142">
        <f t="shared" si="41"/>
        <v>10.188782920028814</v>
      </c>
      <c r="ID16" s="1">
        <v>6669366.5999999996</v>
      </c>
      <c r="IE16" s="142">
        <f t="shared" si="42"/>
        <v>88.250554919791284</v>
      </c>
      <c r="IF16" s="1"/>
      <c r="IG16" s="139"/>
      <c r="IH16" s="1">
        <v>7251759.0999999996</v>
      </c>
      <c r="II16" s="142">
        <f t="shared" si="43"/>
        <v>11.29910582228843</v>
      </c>
      <c r="IJ16" s="1">
        <v>5926257.9000000004</v>
      </c>
      <c r="IK16" s="142">
        <f t="shared" si="44"/>
        <v>81.721659783210399</v>
      </c>
      <c r="IL16" s="1"/>
      <c r="IM16" s="139"/>
      <c r="IN16" s="1">
        <v>4982554.0999999996</v>
      </c>
      <c r="IO16" s="142">
        <f t="shared" si="45"/>
        <v>12.356976187781381</v>
      </c>
      <c r="IP16" s="1">
        <v>4492559.3</v>
      </c>
      <c r="IQ16" s="142">
        <f t="shared" si="46"/>
        <v>90.165790673502173</v>
      </c>
      <c r="IR16" s="1"/>
      <c r="IS16" s="139"/>
    </row>
    <row r="17" spans="1:253" x14ac:dyDescent="0.2">
      <c r="A17" s="195" t="s">
        <v>4</v>
      </c>
      <c r="B17" s="47"/>
      <c r="C17" s="23"/>
      <c r="D17" s="23">
        <v>74422418.423999995</v>
      </c>
      <c r="E17" s="23">
        <v>71201792.245999992</v>
      </c>
      <c r="F17" s="29">
        <v>0.82567067098184721</v>
      </c>
      <c r="G17" s="23">
        <v>0</v>
      </c>
      <c r="H17" s="23">
        <v>71201792.245999992</v>
      </c>
      <c r="I17" s="23">
        <v>53914935.349999994</v>
      </c>
      <c r="J17" s="29">
        <v>75.721317749594789</v>
      </c>
      <c r="K17" s="7">
        <v>15934167.501999998</v>
      </c>
      <c r="L17" s="29">
        <v>22.378885417586041</v>
      </c>
      <c r="M17" s="23">
        <v>69849102.851999998</v>
      </c>
      <c r="N17" s="54">
        <v>98.100203167180837</v>
      </c>
      <c r="O17" s="80"/>
      <c r="P17" s="90"/>
      <c r="Q17" s="1">
        <v>69767007.018999994</v>
      </c>
      <c r="R17" s="1">
        <v>73461496.869000003</v>
      </c>
      <c r="S17" s="2">
        <v>0.69950194381164954</v>
      </c>
      <c r="T17" s="1">
        <v>0</v>
      </c>
      <c r="U17" s="1">
        <v>73461496.869000003</v>
      </c>
      <c r="V17" s="1">
        <v>48616859.083000004</v>
      </c>
      <c r="W17" s="2">
        <v>66.180055069795102</v>
      </c>
      <c r="X17" s="1">
        <v>20866608.368000001</v>
      </c>
      <c r="Y17" s="2">
        <v>28.404823284788655</v>
      </c>
      <c r="Z17" s="1">
        <v>69483467.451000005</v>
      </c>
      <c r="AA17" s="4">
        <v>94.584878354583751</v>
      </c>
      <c r="AB17" s="153"/>
      <c r="AC17" s="154"/>
      <c r="AD17" s="1">
        <v>64815046.022</v>
      </c>
      <c r="AE17" s="1">
        <v>62838803.990999997</v>
      </c>
      <c r="AF17" s="6">
        <v>0.7343514806036231</v>
      </c>
      <c r="AG17" s="1">
        <v>790167.38300000003</v>
      </c>
      <c r="AH17" s="1">
        <v>62048636.607999995</v>
      </c>
      <c r="AI17" s="1">
        <v>42935476.601000004</v>
      </c>
      <c r="AJ17" s="11">
        <v>68.326374587188795</v>
      </c>
      <c r="AK17" s="1">
        <v>17113825.518000003</v>
      </c>
      <c r="AL17" s="11">
        <v>27.234486385913883</v>
      </c>
      <c r="AM17" s="1">
        <v>60049302.119000003</v>
      </c>
      <c r="AN17" s="86">
        <v>95.560860973102677</v>
      </c>
      <c r="AO17" s="155"/>
      <c r="AP17" s="154"/>
      <c r="AQ17" s="1">
        <v>68659402.729999989</v>
      </c>
      <c r="AR17" s="6">
        <v>0.87112683014015269</v>
      </c>
      <c r="AS17" s="1">
        <v>56166315.805</v>
      </c>
      <c r="AT17" s="6">
        <v>81.804259244537135</v>
      </c>
      <c r="AU17" s="1">
        <v>8379304.3549999986</v>
      </c>
      <c r="AV17" s="6">
        <v>12.204161443045516</v>
      </c>
      <c r="AW17" s="1">
        <v>64545620.159999996</v>
      </c>
      <c r="AX17" s="4">
        <v>94.008420687582657</v>
      </c>
      <c r="AY17" s="155"/>
      <c r="AZ17" s="154"/>
      <c r="BA17" s="1"/>
      <c r="BB17" s="6"/>
      <c r="BC17" s="1"/>
      <c r="BD17" s="6"/>
      <c r="BE17" s="1"/>
      <c r="BF17" s="6"/>
      <c r="BG17" s="1"/>
      <c r="BH17" s="4"/>
      <c r="BI17" s="155"/>
      <c r="BJ17" s="154"/>
      <c r="BK17" s="1"/>
      <c r="BL17" s="6"/>
      <c r="BM17" s="1"/>
      <c r="BN17" s="6"/>
      <c r="BO17" s="1"/>
      <c r="BP17" s="6"/>
      <c r="BQ17" s="1"/>
      <c r="BR17" s="4"/>
      <c r="BS17" s="156"/>
      <c r="BT17" s="157"/>
      <c r="BU17" s="1"/>
      <c r="BV17" s="2"/>
      <c r="BW17" s="1"/>
      <c r="BX17" s="2"/>
      <c r="BY17" s="1"/>
      <c r="BZ17" s="2"/>
      <c r="CA17" s="1"/>
      <c r="CB17" s="83"/>
      <c r="CC17" s="155"/>
      <c r="CD17" s="1"/>
      <c r="CE17" s="154"/>
      <c r="CF17" s="154"/>
      <c r="CG17" s="154"/>
      <c r="CH17" s="154"/>
      <c r="CI17" s="154"/>
      <c r="CJ17" s="154"/>
      <c r="CK17" s="154"/>
      <c r="CL17" s="163"/>
      <c r="CM17" s="155"/>
      <c r="CN17" s="154"/>
      <c r="CO17" s="154"/>
      <c r="CP17" s="154"/>
      <c r="CQ17" s="154"/>
      <c r="CR17" s="154"/>
      <c r="CS17" s="154"/>
      <c r="CT17" s="154"/>
      <c r="CU17" s="154"/>
      <c r="CV17" s="163"/>
      <c r="CW17" s="3"/>
      <c r="CX17" s="154"/>
      <c r="CY17" s="1"/>
      <c r="CZ17" s="1"/>
      <c r="DA17" s="1"/>
      <c r="DB17" s="1"/>
      <c r="DC17" s="1"/>
      <c r="DD17" s="1"/>
      <c r="DE17" s="1"/>
      <c r="DF17" s="1">
        <f t="shared" si="0"/>
        <v>0</v>
      </c>
      <c r="DG17" s="139"/>
      <c r="DH17" s="138"/>
      <c r="DI17" s="139"/>
      <c r="DJ17" s="159"/>
      <c r="DK17" s="160">
        <v>13654633.6</v>
      </c>
      <c r="DL17" s="142">
        <f t="shared" si="1"/>
        <v>0.47948379175480565</v>
      </c>
      <c r="DM17" s="160">
        <v>11419829.5</v>
      </c>
      <c r="DN17" s="142">
        <f t="shared" si="57"/>
        <v>83.633364574498728</v>
      </c>
      <c r="DO17" s="160">
        <v>664854.5</v>
      </c>
      <c r="DP17" s="143">
        <f t="shared" si="58"/>
        <v>4.8690760915034739</v>
      </c>
      <c r="DQ17" s="160">
        <f t="shared" si="47"/>
        <v>12084684</v>
      </c>
      <c r="DR17" s="143">
        <f t="shared" si="59"/>
        <v>88.502440666002201</v>
      </c>
      <c r="DS17" s="160"/>
      <c r="DT17" s="161"/>
      <c r="DU17" s="3"/>
      <c r="DV17" s="1"/>
      <c r="DW17" s="142">
        <f t="shared" si="2"/>
        <v>0</v>
      </c>
      <c r="DX17" s="1"/>
      <c r="DY17" s="142" t="e">
        <f t="shared" si="3"/>
        <v>#DIV/0!</v>
      </c>
      <c r="DZ17" s="1"/>
      <c r="EA17" s="143" t="e">
        <f t="shared" si="4"/>
        <v>#DIV/0!</v>
      </c>
      <c r="EB17" s="1">
        <f t="shared" si="48"/>
        <v>0</v>
      </c>
      <c r="EC17" s="143" t="e">
        <f t="shared" si="5"/>
        <v>#DIV/0!</v>
      </c>
      <c r="ED17" s="1"/>
      <c r="EE17" s="1"/>
      <c r="EF17" s="1"/>
      <c r="EG17" s="1"/>
      <c r="EH17" s="142">
        <f t="shared" si="6"/>
        <v>0</v>
      </c>
      <c r="EI17" s="1"/>
      <c r="EJ17" s="142" t="e">
        <f t="shared" si="7"/>
        <v>#DIV/0!</v>
      </c>
      <c r="EK17" s="1"/>
      <c r="EL17" s="143" t="e">
        <f t="shared" si="8"/>
        <v>#DIV/0!</v>
      </c>
      <c r="EM17" s="1">
        <f t="shared" si="49"/>
        <v>0</v>
      </c>
      <c r="EN17" s="1"/>
      <c r="EO17" s="1"/>
      <c r="EP17" s="139"/>
      <c r="EQ17" s="3"/>
      <c r="ER17" s="1"/>
      <c r="ES17" s="142">
        <f t="shared" si="9"/>
        <v>0</v>
      </c>
      <c r="ET17" s="1"/>
      <c r="EU17" s="142" t="e">
        <f t="shared" si="10"/>
        <v>#DIV/0!</v>
      </c>
      <c r="EV17" s="1"/>
      <c r="EW17" s="143" t="e">
        <f t="shared" si="11"/>
        <v>#DIV/0!</v>
      </c>
      <c r="EX17" s="1">
        <f t="shared" si="50"/>
        <v>0</v>
      </c>
      <c r="EY17" s="143" t="e">
        <f t="shared" si="12"/>
        <v>#DIV/0!</v>
      </c>
      <c r="EZ17" s="1"/>
      <c r="FA17" s="139"/>
      <c r="FB17" s="3"/>
      <c r="FC17" s="1"/>
      <c r="FD17" s="142">
        <f t="shared" si="13"/>
        <v>0</v>
      </c>
      <c r="FE17" s="1"/>
      <c r="FF17" s="142" t="e">
        <f t="shared" si="14"/>
        <v>#DIV/0!</v>
      </c>
      <c r="FG17" s="1"/>
      <c r="FH17" s="143" t="e">
        <f t="shared" si="15"/>
        <v>#DIV/0!</v>
      </c>
      <c r="FI17" s="1">
        <f t="shared" si="51"/>
        <v>0</v>
      </c>
      <c r="FJ17" s="143" t="e">
        <f t="shared" si="16"/>
        <v>#DIV/0!</v>
      </c>
      <c r="FK17" s="1"/>
      <c r="FL17" s="92"/>
      <c r="FM17" s="155"/>
      <c r="FN17" s="1"/>
      <c r="FO17" s="142">
        <f t="shared" si="17"/>
        <v>0</v>
      </c>
      <c r="FP17" s="1"/>
      <c r="FQ17" s="142" t="e">
        <f t="shared" si="18"/>
        <v>#DIV/0!</v>
      </c>
      <c r="FR17" s="1"/>
      <c r="FS17" s="143" t="e">
        <f t="shared" si="19"/>
        <v>#DIV/0!</v>
      </c>
      <c r="FT17" s="1">
        <f t="shared" si="52"/>
        <v>0</v>
      </c>
      <c r="FU17" s="143" t="e">
        <f t="shared" si="20"/>
        <v>#DIV/0!</v>
      </c>
      <c r="FV17" s="1"/>
      <c r="FW17" s="92"/>
      <c r="FX17" s="3"/>
      <c r="FY17" s="1"/>
      <c r="FZ17" s="142">
        <f t="shared" si="21"/>
        <v>0</v>
      </c>
      <c r="GA17" s="1"/>
      <c r="GB17" s="142" t="e">
        <f t="shared" si="22"/>
        <v>#DIV/0!</v>
      </c>
      <c r="GC17" s="1"/>
      <c r="GD17" s="143" t="e">
        <f t="shared" si="23"/>
        <v>#DIV/0!</v>
      </c>
      <c r="GE17" s="1">
        <f t="shared" si="53"/>
        <v>0</v>
      </c>
      <c r="GF17" s="143" t="e">
        <f t="shared" si="24"/>
        <v>#DIV/0!</v>
      </c>
      <c r="GG17" s="1"/>
      <c r="GH17" s="139"/>
      <c r="GI17" s="3"/>
      <c r="GJ17" s="1"/>
      <c r="GK17" s="142">
        <f t="shared" si="25"/>
        <v>0</v>
      </c>
      <c r="GL17" s="1"/>
      <c r="GM17" s="142" t="e">
        <f t="shared" si="26"/>
        <v>#DIV/0!</v>
      </c>
      <c r="GN17" s="1"/>
      <c r="GO17" s="143" t="e">
        <f t="shared" si="27"/>
        <v>#DIV/0!</v>
      </c>
      <c r="GP17" s="1">
        <f t="shared" si="54"/>
        <v>0</v>
      </c>
      <c r="GQ17" s="143" t="e">
        <f t="shared" si="28"/>
        <v>#DIV/0!</v>
      </c>
      <c r="GR17" s="1"/>
      <c r="GS17" s="139"/>
      <c r="GT17" s="3"/>
      <c r="GU17" s="1"/>
      <c r="GV17" s="142">
        <f t="shared" si="29"/>
        <v>0</v>
      </c>
      <c r="GW17" s="1"/>
      <c r="GX17" s="142" t="e">
        <f t="shared" si="30"/>
        <v>#DIV/0!</v>
      </c>
      <c r="GY17" s="1"/>
      <c r="GZ17" s="143" t="e">
        <f t="shared" si="31"/>
        <v>#DIV/0!</v>
      </c>
      <c r="HA17" s="1">
        <f t="shared" si="55"/>
        <v>0</v>
      </c>
      <c r="HB17" s="143" t="e">
        <f t="shared" si="32"/>
        <v>#DIV/0!</v>
      </c>
      <c r="HC17" s="1"/>
      <c r="HD17" s="139"/>
      <c r="HE17" s="3"/>
      <c r="HF17" s="1"/>
      <c r="HG17" s="142">
        <f t="shared" si="33"/>
        <v>0</v>
      </c>
      <c r="HH17" s="1"/>
      <c r="HI17" s="142" t="e">
        <f t="shared" si="34"/>
        <v>#DIV/0!</v>
      </c>
      <c r="HJ17" s="1"/>
      <c r="HK17" s="143" t="e">
        <f t="shared" si="35"/>
        <v>#DIV/0!</v>
      </c>
      <c r="HL17" s="1">
        <f t="shared" si="56"/>
        <v>0</v>
      </c>
      <c r="HM17" s="143" t="e">
        <f t="shared" si="36"/>
        <v>#DIV/0!</v>
      </c>
      <c r="HN17" s="1"/>
      <c r="HO17" s="139"/>
      <c r="HP17" s="1"/>
      <c r="HQ17" s="142">
        <f t="shared" si="37"/>
        <v>0</v>
      </c>
      <c r="HR17" s="1"/>
      <c r="HS17" s="142" t="e">
        <f t="shared" si="38"/>
        <v>#DIV/0!</v>
      </c>
      <c r="HT17" s="1"/>
      <c r="HU17" s="139"/>
      <c r="HV17" s="1"/>
      <c r="HW17" s="142">
        <f t="shared" si="39"/>
        <v>0</v>
      </c>
      <c r="HX17" s="1"/>
      <c r="HY17" s="142" t="e">
        <f t="shared" si="40"/>
        <v>#DIV/0!</v>
      </c>
      <c r="HZ17" s="1"/>
      <c r="IA17" s="139"/>
      <c r="IB17" s="1"/>
      <c r="IC17" s="142">
        <f t="shared" si="41"/>
        <v>0</v>
      </c>
      <c r="ID17" s="1"/>
      <c r="IE17" s="142" t="e">
        <f t="shared" si="42"/>
        <v>#DIV/0!</v>
      </c>
      <c r="IF17" s="1"/>
      <c r="IG17" s="139"/>
      <c r="IH17" s="1"/>
      <c r="II17" s="142">
        <f t="shared" si="43"/>
        <v>0</v>
      </c>
      <c r="IJ17" s="1"/>
      <c r="IK17" s="142" t="e">
        <f t="shared" si="44"/>
        <v>#DIV/0!</v>
      </c>
      <c r="IL17" s="1"/>
      <c r="IM17" s="139"/>
      <c r="IN17" s="1"/>
      <c r="IO17" s="142">
        <f t="shared" si="45"/>
        <v>0</v>
      </c>
      <c r="IP17" s="1"/>
      <c r="IQ17" s="142" t="e">
        <f t="shared" si="46"/>
        <v>#DIV/0!</v>
      </c>
      <c r="IR17" s="1"/>
      <c r="IS17" s="139"/>
    </row>
    <row r="18" spans="1:253" x14ac:dyDescent="0.2">
      <c r="A18" s="195" t="s">
        <v>87</v>
      </c>
      <c r="B18" s="47"/>
      <c r="C18" s="23"/>
      <c r="D18" s="23">
        <v>1662875497.3210001</v>
      </c>
      <c r="E18" s="23">
        <v>1586922330.9460001</v>
      </c>
      <c r="F18" s="29">
        <v>18.402278713172002</v>
      </c>
      <c r="G18" s="23">
        <v>0</v>
      </c>
      <c r="H18" s="23">
        <v>1586922330.9460001</v>
      </c>
      <c r="I18" s="23">
        <v>1143785201.9579999</v>
      </c>
      <c r="J18" s="29">
        <v>72.075688876100443</v>
      </c>
      <c r="K18" s="7">
        <v>443136374.153</v>
      </c>
      <c r="L18" s="29">
        <v>27.924263557929546</v>
      </c>
      <c r="M18" s="23">
        <v>1586921576.1110001</v>
      </c>
      <c r="N18" s="54">
        <v>99.999952434029993</v>
      </c>
      <c r="O18" s="80"/>
      <c r="P18" s="90"/>
      <c r="Q18" s="1">
        <v>1427216963.0060005</v>
      </c>
      <c r="R18" s="1">
        <v>1453747524.9940004</v>
      </c>
      <c r="S18" s="2">
        <v>13.842615014475685</v>
      </c>
      <c r="T18" s="1">
        <v>0</v>
      </c>
      <c r="U18" s="1">
        <v>1453747524.9940004</v>
      </c>
      <c r="V18" s="1">
        <v>890935433.1329999</v>
      </c>
      <c r="W18" s="2">
        <v>61.285430779094654</v>
      </c>
      <c r="X18" s="1">
        <v>561419084.71399999</v>
      </c>
      <c r="Y18" s="2">
        <v>38.618747413951191</v>
      </c>
      <c r="Z18" s="1">
        <v>1452354517.8469999</v>
      </c>
      <c r="AA18" s="4">
        <v>99.904178193045851</v>
      </c>
      <c r="AB18" s="153"/>
      <c r="AC18" s="154"/>
      <c r="AD18" s="1">
        <v>1396722315.4844</v>
      </c>
      <c r="AE18" s="1">
        <v>1318137101.8204</v>
      </c>
      <c r="AF18" s="6">
        <v>15.404111327437366</v>
      </c>
      <c r="AG18" s="1">
        <v>16419672.253</v>
      </c>
      <c r="AH18" s="1">
        <v>1301717429.5674</v>
      </c>
      <c r="AI18" s="1">
        <v>795063370.79299998</v>
      </c>
      <c r="AJ18" s="11">
        <v>60.317198392715419</v>
      </c>
      <c r="AK18" s="1">
        <v>470221464.63399994</v>
      </c>
      <c r="AL18" s="11">
        <v>35.67318331185772</v>
      </c>
      <c r="AM18" s="1">
        <v>1265284835.427</v>
      </c>
      <c r="AN18" s="86">
        <v>95.990381704573153</v>
      </c>
      <c r="AO18" s="155"/>
      <c r="AP18" s="154"/>
      <c r="AQ18" s="1">
        <v>1209050557.0599999</v>
      </c>
      <c r="AR18" s="6">
        <v>15.340016623690541</v>
      </c>
      <c r="AS18" s="1">
        <v>797577585.84700012</v>
      </c>
      <c r="AT18" s="6">
        <v>65.96726507338434</v>
      </c>
      <c r="AU18" s="1">
        <v>411472971.20600009</v>
      </c>
      <c r="AV18" s="6">
        <v>34.032734926036717</v>
      </c>
      <c r="AW18" s="1">
        <v>1209050557.0530002</v>
      </c>
      <c r="AX18" s="4">
        <v>99.99999999942105</v>
      </c>
      <c r="AY18" s="155"/>
      <c r="AZ18" s="154"/>
      <c r="BA18" s="1"/>
      <c r="BB18" s="6"/>
      <c r="BC18" s="1"/>
      <c r="BD18" s="6"/>
      <c r="BE18" s="1"/>
      <c r="BF18" s="6"/>
      <c r="BG18" s="1"/>
      <c r="BH18" s="4"/>
      <c r="BI18" s="155"/>
      <c r="BJ18" s="154"/>
      <c r="BK18" s="1"/>
      <c r="BL18" s="6"/>
      <c r="BM18" s="1"/>
      <c r="BN18" s="6"/>
      <c r="BO18" s="1"/>
      <c r="BP18" s="6"/>
      <c r="BQ18" s="1"/>
      <c r="BR18" s="4"/>
      <c r="BS18" s="156"/>
      <c r="BT18" s="157"/>
      <c r="BU18" s="1"/>
      <c r="BV18" s="2"/>
      <c r="BW18" s="1"/>
      <c r="BX18" s="2"/>
      <c r="BY18" s="1"/>
      <c r="BZ18" s="2"/>
      <c r="CA18" s="1"/>
      <c r="CB18" s="83"/>
      <c r="CC18" s="155"/>
      <c r="CD18" s="1"/>
      <c r="CE18" s="154"/>
      <c r="CF18" s="154"/>
      <c r="CG18" s="154"/>
      <c r="CH18" s="154"/>
      <c r="CI18" s="154"/>
      <c r="CJ18" s="154"/>
      <c r="CK18" s="154"/>
      <c r="CL18" s="163"/>
      <c r="CM18" s="155"/>
      <c r="CN18" s="154"/>
      <c r="CO18" s="154"/>
      <c r="CP18" s="154"/>
      <c r="CQ18" s="154"/>
      <c r="CR18" s="154"/>
      <c r="CS18" s="154"/>
      <c r="CT18" s="154"/>
      <c r="CU18" s="154"/>
      <c r="CV18" s="163"/>
      <c r="CW18" s="3"/>
      <c r="CX18" s="154"/>
      <c r="CY18" s="1"/>
      <c r="CZ18" s="1"/>
      <c r="DA18" s="1"/>
      <c r="DB18" s="1"/>
      <c r="DC18" s="1"/>
      <c r="DD18" s="1"/>
      <c r="DE18" s="1"/>
      <c r="DF18" s="1">
        <f t="shared" si="0"/>
        <v>0</v>
      </c>
      <c r="DG18" s="139"/>
      <c r="DH18" s="138"/>
      <c r="DI18" s="139"/>
      <c r="DJ18" s="159"/>
      <c r="DK18" s="160">
        <f>349514844.7-DK19</f>
        <v>254589380.69999999</v>
      </c>
      <c r="DL18" s="142">
        <f t="shared" si="1"/>
        <v>8.9399309549063055</v>
      </c>
      <c r="DM18" s="160">
        <f>293248999.1-DM19</f>
        <v>215460024.20000002</v>
      </c>
      <c r="DN18" s="142">
        <f t="shared" si="57"/>
        <v>84.63040508900535</v>
      </c>
      <c r="DO18" s="160">
        <v>33305766.100000001</v>
      </c>
      <c r="DP18" s="143">
        <f t="shared" si="58"/>
        <v>13.082150562770902</v>
      </c>
      <c r="DQ18" s="160">
        <f t="shared" si="47"/>
        <v>248765790.30000001</v>
      </c>
      <c r="DR18" s="143">
        <f t="shared" si="59"/>
        <v>97.712555651776256</v>
      </c>
      <c r="DS18" s="160"/>
      <c r="DT18" s="161"/>
      <c r="DU18" s="3"/>
      <c r="DV18" s="1"/>
      <c r="DW18" s="142">
        <f t="shared" si="2"/>
        <v>0</v>
      </c>
      <c r="DX18" s="1"/>
      <c r="DY18" s="142" t="e">
        <f t="shared" si="3"/>
        <v>#DIV/0!</v>
      </c>
      <c r="DZ18" s="1"/>
      <c r="EA18" s="143" t="e">
        <f t="shared" si="4"/>
        <v>#DIV/0!</v>
      </c>
      <c r="EB18" s="1">
        <f t="shared" si="48"/>
        <v>0</v>
      </c>
      <c r="EC18" s="143" t="e">
        <f t="shared" si="5"/>
        <v>#DIV/0!</v>
      </c>
      <c r="ED18" s="1"/>
      <c r="EE18" s="1"/>
      <c r="EF18" s="1"/>
      <c r="EG18" s="1"/>
      <c r="EH18" s="142">
        <f t="shared" si="6"/>
        <v>0</v>
      </c>
      <c r="EI18" s="1"/>
      <c r="EJ18" s="142" t="e">
        <f t="shared" si="7"/>
        <v>#DIV/0!</v>
      </c>
      <c r="EK18" s="1"/>
      <c r="EL18" s="143" t="e">
        <f t="shared" si="8"/>
        <v>#DIV/0!</v>
      </c>
      <c r="EM18" s="1">
        <f t="shared" si="49"/>
        <v>0</v>
      </c>
      <c r="EN18" s="1"/>
      <c r="EO18" s="1"/>
      <c r="EP18" s="139"/>
      <c r="EQ18" s="3"/>
      <c r="ER18" s="1"/>
      <c r="ES18" s="142">
        <f t="shared" si="9"/>
        <v>0</v>
      </c>
      <c r="ET18" s="1"/>
      <c r="EU18" s="142" t="e">
        <f t="shared" si="10"/>
        <v>#DIV/0!</v>
      </c>
      <c r="EV18" s="1"/>
      <c r="EW18" s="143" t="e">
        <f t="shared" si="11"/>
        <v>#DIV/0!</v>
      </c>
      <c r="EX18" s="1">
        <f t="shared" si="50"/>
        <v>0</v>
      </c>
      <c r="EY18" s="143" t="e">
        <f t="shared" si="12"/>
        <v>#DIV/0!</v>
      </c>
      <c r="EZ18" s="1"/>
      <c r="FA18" s="139"/>
      <c r="FB18" s="3"/>
      <c r="FC18" s="1"/>
      <c r="FD18" s="142">
        <f t="shared" si="13"/>
        <v>0</v>
      </c>
      <c r="FE18" s="1"/>
      <c r="FF18" s="142" t="e">
        <f t="shared" si="14"/>
        <v>#DIV/0!</v>
      </c>
      <c r="FG18" s="1"/>
      <c r="FH18" s="143" t="e">
        <f t="shared" si="15"/>
        <v>#DIV/0!</v>
      </c>
      <c r="FI18" s="1">
        <f t="shared" si="51"/>
        <v>0</v>
      </c>
      <c r="FJ18" s="143" t="e">
        <f t="shared" si="16"/>
        <v>#DIV/0!</v>
      </c>
      <c r="FK18" s="1"/>
      <c r="FL18" s="92"/>
      <c r="FM18" s="155"/>
      <c r="FN18" s="1"/>
      <c r="FO18" s="142">
        <f t="shared" si="17"/>
        <v>0</v>
      </c>
      <c r="FP18" s="1"/>
      <c r="FQ18" s="142" t="e">
        <f t="shared" si="18"/>
        <v>#DIV/0!</v>
      </c>
      <c r="FR18" s="1"/>
      <c r="FS18" s="143" t="e">
        <f t="shared" si="19"/>
        <v>#DIV/0!</v>
      </c>
      <c r="FT18" s="1">
        <f t="shared" si="52"/>
        <v>0</v>
      </c>
      <c r="FU18" s="143" t="e">
        <f t="shared" si="20"/>
        <v>#DIV/0!</v>
      </c>
      <c r="FV18" s="1"/>
      <c r="FW18" s="92"/>
      <c r="FX18" s="3"/>
      <c r="FY18" s="1"/>
      <c r="FZ18" s="142">
        <f t="shared" si="21"/>
        <v>0</v>
      </c>
      <c r="GA18" s="1"/>
      <c r="GB18" s="142" t="e">
        <f t="shared" si="22"/>
        <v>#DIV/0!</v>
      </c>
      <c r="GC18" s="1"/>
      <c r="GD18" s="143" t="e">
        <f t="shared" si="23"/>
        <v>#DIV/0!</v>
      </c>
      <c r="GE18" s="1">
        <f t="shared" si="53"/>
        <v>0</v>
      </c>
      <c r="GF18" s="143" t="e">
        <f t="shared" si="24"/>
        <v>#DIV/0!</v>
      </c>
      <c r="GG18" s="1"/>
      <c r="GH18" s="139"/>
      <c r="GI18" s="3"/>
      <c r="GJ18" s="1"/>
      <c r="GK18" s="142">
        <f t="shared" si="25"/>
        <v>0</v>
      </c>
      <c r="GL18" s="1"/>
      <c r="GM18" s="142" t="e">
        <f t="shared" si="26"/>
        <v>#DIV/0!</v>
      </c>
      <c r="GN18" s="1"/>
      <c r="GO18" s="143" t="e">
        <f t="shared" si="27"/>
        <v>#DIV/0!</v>
      </c>
      <c r="GP18" s="1">
        <f t="shared" si="54"/>
        <v>0</v>
      </c>
      <c r="GQ18" s="143" t="e">
        <f t="shared" si="28"/>
        <v>#DIV/0!</v>
      </c>
      <c r="GR18" s="1"/>
      <c r="GS18" s="139"/>
      <c r="GT18" s="3"/>
      <c r="GU18" s="1"/>
      <c r="GV18" s="142">
        <f t="shared" si="29"/>
        <v>0</v>
      </c>
      <c r="GW18" s="1"/>
      <c r="GX18" s="142" t="e">
        <f t="shared" si="30"/>
        <v>#DIV/0!</v>
      </c>
      <c r="GY18" s="1"/>
      <c r="GZ18" s="143" t="e">
        <f t="shared" si="31"/>
        <v>#DIV/0!</v>
      </c>
      <c r="HA18" s="1">
        <f t="shared" si="55"/>
        <v>0</v>
      </c>
      <c r="HB18" s="143" t="e">
        <f t="shared" si="32"/>
        <v>#DIV/0!</v>
      </c>
      <c r="HC18" s="1"/>
      <c r="HD18" s="139"/>
      <c r="HE18" s="3"/>
      <c r="HF18" s="1"/>
      <c r="HG18" s="142">
        <f t="shared" si="33"/>
        <v>0</v>
      </c>
      <c r="HH18" s="1"/>
      <c r="HI18" s="142" t="e">
        <f t="shared" si="34"/>
        <v>#DIV/0!</v>
      </c>
      <c r="HJ18" s="1"/>
      <c r="HK18" s="143" t="e">
        <f t="shared" si="35"/>
        <v>#DIV/0!</v>
      </c>
      <c r="HL18" s="1">
        <f t="shared" si="56"/>
        <v>0</v>
      </c>
      <c r="HM18" s="143" t="e">
        <f t="shared" si="36"/>
        <v>#DIV/0!</v>
      </c>
      <c r="HN18" s="1"/>
      <c r="HO18" s="139"/>
      <c r="HP18" s="1"/>
      <c r="HQ18" s="142">
        <f t="shared" si="37"/>
        <v>0</v>
      </c>
      <c r="HR18" s="1"/>
      <c r="HS18" s="142" t="e">
        <f t="shared" si="38"/>
        <v>#DIV/0!</v>
      </c>
      <c r="HT18" s="1"/>
      <c r="HU18" s="139"/>
      <c r="HV18" s="1"/>
      <c r="HW18" s="142">
        <f t="shared" si="39"/>
        <v>0</v>
      </c>
      <c r="HX18" s="1"/>
      <c r="HY18" s="142" t="e">
        <f t="shared" si="40"/>
        <v>#DIV/0!</v>
      </c>
      <c r="HZ18" s="1"/>
      <c r="IA18" s="139"/>
      <c r="IB18" s="1"/>
      <c r="IC18" s="142">
        <f t="shared" si="41"/>
        <v>0</v>
      </c>
      <c r="ID18" s="1"/>
      <c r="IE18" s="142" t="e">
        <f t="shared" si="42"/>
        <v>#DIV/0!</v>
      </c>
      <c r="IF18" s="1"/>
      <c r="IG18" s="139"/>
      <c r="IH18" s="1"/>
      <c r="II18" s="142">
        <f t="shared" si="43"/>
        <v>0</v>
      </c>
      <c r="IJ18" s="1"/>
      <c r="IK18" s="142" t="e">
        <f t="shared" si="44"/>
        <v>#DIV/0!</v>
      </c>
      <c r="IL18" s="1"/>
      <c r="IM18" s="139"/>
      <c r="IN18" s="1"/>
      <c r="IO18" s="142">
        <f t="shared" si="45"/>
        <v>0</v>
      </c>
      <c r="IP18" s="1"/>
      <c r="IQ18" s="142" t="e">
        <f t="shared" si="46"/>
        <v>#DIV/0!</v>
      </c>
      <c r="IR18" s="1"/>
      <c r="IS18" s="139"/>
    </row>
    <row r="19" spans="1:253" x14ac:dyDescent="0.2">
      <c r="A19" s="195" t="s">
        <v>88</v>
      </c>
      <c r="B19" s="47"/>
      <c r="C19" s="23"/>
      <c r="D19" s="23">
        <v>914889274.9749999</v>
      </c>
      <c r="E19" s="23">
        <v>800193102.1329999</v>
      </c>
      <c r="F19" s="29">
        <v>9.2792042828151811</v>
      </c>
      <c r="G19" s="23">
        <v>0</v>
      </c>
      <c r="H19" s="23">
        <v>800193102.1329999</v>
      </c>
      <c r="I19" s="23">
        <v>778041882.54999995</v>
      </c>
      <c r="J19" s="29">
        <v>97.231765742049831</v>
      </c>
      <c r="K19" s="7">
        <v>2771717.7599999486</v>
      </c>
      <c r="L19" s="29">
        <v>0.34638111133570632</v>
      </c>
      <c r="M19" s="23">
        <v>780813600.30999994</v>
      </c>
      <c r="N19" s="54">
        <v>97.578146853385533</v>
      </c>
      <c r="O19" s="80"/>
      <c r="P19" s="90"/>
      <c r="Q19" s="1">
        <v>644032673.8210001</v>
      </c>
      <c r="R19" s="1">
        <v>607391241.70300007</v>
      </c>
      <c r="S19" s="2">
        <v>5.7835923896714299</v>
      </c>
      <c r="T19" s="1">
        <v>0</v>
      </c>
      <c r="U19" s="1">
        <v>607391241.70300007</v>
      </c>
      <c r="V19" s="1">
        <v>601009506.28100002</v>
      </c>
      <c r="W19" s="2">
        <v>98.949320473553911</v>
      </c>
      <c r="X19" s="1">
        <v>0</v>
      </c>
      <c r="Y19" s="2">
        <v>0</v>
      </c>
      <c r="Z19" s="1">
        <v>601009506.28100002</v>
      </c>
      <c r="AA19" s="4">
        <v>98.949320473553911</v>
      </c>
      <c r="AB19" s="153"/>
      <c r="AC19" s="154"/>
      <c r="AD19" s="1">
        <v>733453153.62600005</v>
      </c>
      <c r="AE19" s="1">
        <v>631377987.23100007</v>
      </c>
      <c r="AF19" s="6">
        <v>7.3784561496432435</v>
      </c>
      <c r="AG19" s="1">
        <v>1154000</v>
      </c>
      <c r="AH19" s="1">
        <v>630223987.23100007</v>
      </c>
      <c r="AI19" s="1">
        <v>622184898.05599999</v>
      </c>
      <c r="AJ19" s="11">
        <v>98.543964255814856</v>
      </c>
      <c r="AK19" s="1">
        <v>584742.00499996555</v>
      </c>
      <c r="AL19" s="11">
        <v>9.2613619230603295E-2</v>
      </c>
      <c r="AM19" s="1">
        <v>622769640.06099999</v>
      </c>
      <c r="AN19" s="86">
        <v>98.636577875045461</v>
      </c>
      <c r="AO19" s="155"/>
      <c r="AP19" s="154"/>
      <c r="AQ19" s="1">
        <v>586628766.11300004</v>
      </c>
      <c r="AR19" s="6">
        <v>7.4429435324778677</v>
      </c>
      <c r="AS19" s="1">
        <v>538430361.58899999</v>
      </c>
      <c r="AT19" s="6">
        <v>91.783832074352148</v>
      </c>
      <c r="AU19" s="1">
        <v>6196522.0600000117</v>
      </c>
      <c r="AV19" s="6">
        <v>1.056293591099895</v>
      </c>
      <c r="AW19" s="1">
        <v>544626883.64900005</v>
      </c>
      <c r="AX19" s="4">
        <v>92.840125665452049</v>
      </c>
      <c r="AY19" s="155"/>
      <c r="AZ19" s="154"/>
      <c r="BA19" s="1"/>
      <c r="BB19" s="6"/>
      <c r="BC19" s="1"/>
      <c r="BD19" s="6"/>
      <c r="BE19" s="1"/>
      <c r="BF19" s="6"/>
      <c r="BG19" s="1"/>
      <c r="BH19" s="4"/>
      <c r="BI19" s="155"/>
      <c r="BJ19" s="154"/>
      <c r="BK19" s="1"/>
      <c r="BL19" s="6"/>
      <c r="BM19" s="1"/>
      <c r="BN19" s="6"/>
      <c r="BO19" s="1"/>
      <c r="BP19" s="6"/>
      <c r="BQ19" s="1"/>
      <c r="BR19" s="4"/>
      <c r="BS19" s="156"/>
      <c r="BT19" s="157"/>
      <c r="BU19" s="1"/>
      <c r="BV19" s="2"/>
      <c r="BW19" s="1"/>
      <c r="BX19" s="2"/>
      <c r="BY19" s="1"/>
      <c r="BZ19" s="2"/>
      <c r="CA19" s="1"/>
      <c r="CB19" s="83"/>
      <c r="CC19" s="155"/>
      <c r="CD19" s="1"/>
      <c r="CE19" s="154"/>
      <c r="CF19" s="154"/>
      <c r="CG19" s="154"/>
      <c r="CH19" s="154"/>
      <c r="CI19" s="154"/>
      <c r="CJ19" s="154"/>
      <c r="CK19" s="154"/>
      <c r="CL19" s="163"/>
      <c r="CM19" s="155"/>
      <c r="CN19" s="154"/>
      <c r="CO19" s="154"/>
      <c r="CP19" s="154"/>
      <c r="CQ19" s="154"/>
      <c r="CR19" s="154"/>
      <c r="CS19" s="154"/>
      <c r="CT19" s="154"/>
      <c r="CU19" s="154"/>
      <c r="CV19" s="163"/>
      <c r="CW19" s="3"/>
      <c r="CX19" s="154"/>
      <c r="CY19" s="1"/>
      <c r="CZ19" s="1"/>
      <c r="DA19" s="1"/>
      <c r="DB19" s="1"/>
      <c r="DC19" s="1"/>
      <c r="DD19" s="1"/>
      <c r="DE19" s="1"/>
      <c r="DF19" s="1">
        <f t="shared" si="0"/>
        <v>0</v>
      </c>
      <c r="DG19" s="139"/>
      <c r="DH19" s="138"/>
      <c r="DI19" s="139"/>
      <c r="DJ19" s="159"/>
      <c r="DK19" s="160">
        <v>94925464</v>
      </c>
      <c r="DL19" s="142">
        <f t="shared" si="1"/>
        <v>3.3333169344656968</v>
      </c>
      <c r="DM19" s="160">
        <v>77788974.900000006</v>
      </c>
      <c r="DN19" s="142">
        <f t="shared" si="57"/>
        <v>81.947426561960242</v>
      </c>
      <c r="DO19" s="160"/>
      <c r="DP19" s="143">
        <f t="shared" si="58"/>
        <v>0</v>
      </c>
      <c r="DQ19" s="160">
        <f t="shared" si="47"/>
        <v>77788974.900000006</v>
      </c>
      <c r="DR19" s="143">
        <f t="shared" si="59"/>
        <v>81.947426561960242</v>
      </c>
      <c r="DS19" s="160"/>
      <c r="DT19" s="161"/>
      <c r="DU19" s="3"/>
      <c r="DV19" s="1"/>
      <c r="DW19" s="142">
        <f t="shared" si="2"/>
        <v>0</v>
      </c>
      <c r="DX19" s="1"/>
      <c r="DY19" s="142" t="e">
        <f t="shared" si="3"/>
        <v>#DIV/0!</v>
      </c>
      <c r="DZ19" s="1"/>
      <c r="EA19" s="143" t="e">
        <f t="shared" si="4"/>
        <v>#DIV/0!</v>
      </c>
      <c r="EB19" s="1">
        <f t="shared" si="48"/>
        <v>0</v>
      </c>
      <c r="EC19" s="143" t="e">
        <f t="shared" si="5"/>
        <v>#DIV/0!</v>
      </c>
      <c r="ED19" s="1"/>
      <c r="EE19" s="1"/>
      <c r="EF19" s="1"/>
      <c r="EG19" s="1"/>
      <c r="EH19" s="142">
        <f t="shared" si="6"/>
        <v>0</v>
      </c>
      <c r="EI19" s="1"/>
      <c r="EJ19" s="142" t="e">
        <f t="shared" si="7"/>
        <v>#DIV/0!</v>
      </c>
      <c r="EK19" s="1"/>
      <c r="EL19" s="143" t="e">
        <f t="shared" si="8"/>
        <v>#DIV/0!</v>
      </c>
      <c r="EM19" s="1">
        <f t="shared" si="49"/>
        <v>0</v>
      </c>
      <c r="EN19" s="1"/>
      <c r="EO19" s="1"/>
      <c r="EP19" s="139"/>
      <c r="EQ19" s="3"/>
      <c r="ER19" s="1"/>
      <c r="ES19" s="142">
        <f t="shared" si="9"/>
        <v>0</v>
      </c>
      <c r="ET19" s="1"/>
      <c r="EU19" s="142" t="e">
        <f t="shared" si="10"/>
        <v>#DIV/0!</v>
      </c>
      <c r="EV19" s="1"/>
      <c r="EW19" s="143" t="e">
        <f t="shared" si="11"/>
        <v>#DIV/0!</v>
      </c>
      <c r="EX19" s="1">
        <f t="shared" si="50"/>
        <v>0</v>
      </c>
      <c r="EY19" s="143" t="e">
        <f t="shared" si="12"/>
        <v>#DIV/0!</v>
      </c>
      <c r="EZ19" s="1"/>
      <c r="FA19" s="139"/>
      <c r="FB19" s="3"/>
      <c r="FC19" s="1"/>
      <c r="FD19" s="142">
        <f t="shared" si="13"/>
        <v>0</v>
      </c>
      <c r="FE19" s="1"/>
      <c r="FF19" s="142" t="e">
        <f t="shared" si="14"/>
        <v>#DIV/0!</v>
      </c>
      <c r="FG19" s="1"/>
      <c r="FH19" s="143" t="e">
        <f t="shared" si="15"/>
        <v>#DIV/0!</v>
      </c>
      <c r="FI19" s="1">
        <f t="shared" si="51"/>
        <v>0</v>
      </c>
      <c r="FJ19" s="143" t="e">
        <f t="shared" si="16"/>
        <v>#DIV/0!</v>
      </c>
      <c r="FK19" s="1"/>
      <c r="FL19" s="92"/>
      <c r="FM19" s="155"/>
      <c r="FN19" s="1"/>
      <c r="FO19" s="142">
        <f t="shared" si="17"/>
        <v>0</v>
      </c>
      <c r="FP19" s="1"/>
      <c r="FQ19" s="142" t="e">
        <f t="shared" si="18"/>
        <v>#DIV/0!</v>
      </c>
      <c r="FR19" s="1"/>
      <c r="FS19" s="143" t="e">
        <f t="shared" si="19"/>
        <v>#DIV/0!</v>
      </c>
      <c r="FT19" s="1">
        <f t="shared" si="52"/>
        <v>0</v>
      </c>
      <c r="FU19" s="143" t="e">
        <f t="shared" si="20"/>
        <v>#DIV/0!</v>
      </c>
      <c r="FV19" s="1"/>
      <c r="FW19" s="92"/>
      <c r="FX19" s="3"/>
      <c r="FY19" s="1"/>
      <c r="FZ19" s="142">
        <f t="shared" si="21"/>
        <v>0</v>
      </c>
      <c r="GA19" s="1"/>
      <c r="GB19" s="142" t="e">
        <f t="shared" si="22"/>
        <v>#DIV/0!</v>
      </c>
      <c r="GC19" s="1"/>
      <c r="GD19" s="143" t="e">
        <f t="shared" si="23"/>
        <v>#DIV/0!</v>
      </c>
      <c r="GE19" s="1">
        <f t="shared" si="53"/>
        <v>0</v>
      </c>
      <c r="GF19" s="143" t="e">
        <f t="shared" si="24"/>
        <v>#DIV/0!</v>
      </c>
      <c r="GG19" s="1"/>
      <c r="GH19" s="139"/>
      <c r="GI19" s="3"/>
      <c r="GJ19" s="1"/>
      <c r="GK19" s="142">
        <f t="shared" si="25"/>
        <v>0</v>
      </c>
      <c r="GL19" s="1"/>
      <c r="GM19" s="142" t="e">
        <f t="shared" si="26"/>
        <v>#DIV/0!</v>
      </c>
      <c r="GN19" s="1"/>
      <c r="GO19" s="143" t="e">
        <f t="shared" si="27"/>
        <v>#DIV/0!</v>
      </c>
      <c r="GP19" s="1">
        <f t="shared" si="54"/>
        <v>0</v>
      </c>
      <c r="GQ19" s="143" t="e">
        <f t="shared" si="28"/>
        <v>#DIV/0!</v>
      </c>
      <c r="GR19" s="1"/>
      <c r="GS19" s="139"/>
      <c r="GT19" s="3"/>
      <c r="GU19" s="1"/>
      <c r="GV19" s="142">
        <f t="shared" si="29"/>
        <v>0</v>
      </c>
      <c r="GW19" s="1"/>
      <c r="GX19" s="142" t="e">
        <f t="shared" si="30"/>
        <v>#DIV/0!</v>
      </c>
      <c r="GY19" s="1"/>
      <c r="GZ19" s="143" t="e">
        <f t="shared" si="31"/>
        <v>#DIV/0!</v>
      </c>
      <c r="HA19" s="1">
        <f t="shared" si="55"/>
        <v>0</v>
      </c>
      <c r="HB19" s="143" t="e">
        <f t="shared" si="32"/>
        <v>#DIV/0!</v>
      </c>
      <c r="HC19" s="1"/>
      <c r="HD19" s="139"/>
      <c r="HE19" s="3"/>
      <c r="HF19" s="1"/>
      <c r="HG19" s="142">
        <f t="shared" si="33"/>
        <v>0</v>
      </c>
      <c r="HH19" s="1"/>
      <c r="HI19" s="142" t="e">
        <f t="shared" si="34"/>
        <v>#DIV/0!</v>
      </c>
      <c r="HJ19" s="1"/>
      <c r="HK19" s="143" t="e">
        <f t="shared" si="35"/>
        <v>#DIV/0!</v>
      </c>
      <c r="HL19" s="1">
        <f t="shared" si="56"/>
        <v>0</v>
      </c>
      <c r="HM19" s="143" t="e">
        <f t="shared" si="36"/>
        <v>#DIV/0!</v>
      </c>
      <c r="HN19" s="1"/>
      <c r="HO19" s="139"/>
      <c r="HP19" s="1"/>
      <c r="HQ19" s="142">
        <f t="shared" si="37"/>
        <v>0</v>
      </c>
      <c r="HR19" s="1"/>
      <c r="HS19" s="142" t="e">
        <f t="shared" si="38"/>
        <v>#DIV/0!</v>
      </c>
      <c r="HT19" s="1"/>
      <c r="HU19" s="139"/>
      <c r="HV19" s="1"/>
      <c r="HW19" s="142">
        <f t="shared" si="39"/>
        <v>0</v>
      </c>
      <c r="HX19" s="1"/>
      <c r="HY19" s="142" t="e">
        <f t="shared" si="40"/>
        <v>#DIV/0!</v>
      </c>
      <c r="HZ19" s="1"/>
      <c r="IA19" s="139"/>
      <c r="IB19" s="1"/>
      <c r="IC19" s="142">
        <f t="shared" si="41"/>
        <v>0</v>
      </c>
      <c r="ID19" s="1"/>
      <c r="IE19" s="142" t="e">
        <f t="shared" si="42"/>
        <v>#DIV/0!</v>
      </c>
      <c r="IF19" s="1"/>
      <c r="IG19" s="139"/>
      <c r="IH19" s="1"/>
      <c r="II19" s="142">
        <f t="shared" si="43"/>
        <v>0</v>
      </c>
      <c r="IJ19" s="1"/>
      <c r="IK19" s="142" t="e">
        <f t="shared" si="44"/>
        <v>#DIV/0!</v>
      </c>
      <c r="IL19" s="1"/>
      <c r="IM19" s="139"/>
      <c r="IN19" s="1"/>
      <c r="IO19" s="142">
        <f t="shared" si="45"/>
        <v>0</v>
      </c>
      <c r="IP19" s="1"/>
      <c r="IQ19" s="142" t="e">
        <f t="shared" si="46"/>
        <v>#DIV/0!</v>
      </c>
      <c r="IR19" s="1"/>
      <c r="IS19" s="139"/>
    </row>
    <row r="20" spans="1:253" x14ac:dyDescent="0.2">
      <c r="A20" s="195" t="s">
        <v>89</v>
      </c>
      <c r="B20" s="47"/>
      <c r="C20" s="23"/>
      <c r="D20" s="23">
        <v>11741400</v>
      </c>
      <c r="E20" s="23">
        <v>10176470.981000001</v>
      </c>
      <c r="F20" s="29">
        <v>0.11800845678265356</v>
      </c>
      <c r="G20" s="23">
        <v>0</v>
      </c>
      <c r="H20" s="23">
        <v>10176470.981000001</v>
      </c>
      <c r="I20" s="23">
        <v>7379220.1439999994</v>
      </c>
      <c r="J20" s="29">
        <v>72.51256509036763</v>
      </c>
      <c r="K20" s="7">
        <v>2583000.2260000003</v>
      </c>
      <c r="L20" s="29">
        <v>25.382082166033744</v>
      </c>
      <c r="M20" s="23">
        <v>9962220.3699999992</v>
      </c>
      <c r="N20" s="54">
        <v>97.894647256401385</v>
      </c>
      <c r="O20" s="80"/>
      <c r="P20" s="90"/>
      <c r="Q20" s="1">
        <v>8500667.8959999997</v>
      </c>
      <c r="R20" s="1">
        <v>9825667.8959999997</v>
      </c>
      <c r="S20" s="2">
        <v>9.356021978092971E-2</v>
      </c>
      <c r="T20" s="1">
        <v>0</v>
      </c>
      <c r="U20" s="1">
        <v>9825667.8959999997</v>
      </c>
      <c r="V20" s="1">
        <v>7585778.7609999999</v>
      </c>
      <c r="W20" s="2">
        <v>77.203695884003437</v>
      </c>
      <c r="X20" s="1">
        <v>1576273.574</v>
      </c>
      <c r="Y20" s="2">
        <v>16.042406385846771</v>
      </c>
      <c r="Z20" s="1">
        <v>9162052.3350000009</v>
      </c>
      <c r="AA20" s="4">
        <v>93.246102269850226</v>
      </c>
      <c r="AB20" s="153"/>
      <c r="AC20" s="154"/>
      <c r="AD20" s="1">
        <v>0</v>
      </c>
      <c r="AE20" s="1">
        <v>8278293.3270000005</v>
      </c>
      <c r="AF20" s="6">
        <v>9.6742403983758593E-2</v>
      </c>
      <c r="AG20" s="1">
        <v>0</v>
      </c>
      <c r="AH20" s="1">
        <v>8278293.3270000005</v>
      </c>
      <c r="AI20" s="1">
        <v>7506430.3530000029</v>
      </c>
      <c r="AJ20" s="11">
        <v>90.676061556280757</v>
      </c>
      <c r="AK20" s="1">
        <v>596988.79700000025</v>
      </c>
      <c r="AL20" s="11">
        <v>7.2114960586489048</v>
      </c>
      <c r="AM20" s="1">
        <v>8103419.1500000032</v>
      </c>
      <c r="AN20" s="86">
        <v>97.887557614929662</v>
      </c>
      <c r="AO20" s="155"/>
      <c r="AP20" s="154"/>
      <c r="AQ20" s="1"/>
      <c r="AR20" s="6"/>
      <c r="AS20" s="1"/>
      <c r="AT20" s="6"/>
      <c r="AU20" s="1"/>
      <c r="AV20" s="6"/>
      <c r="AW20" s="1"/>
      <c r="AX20" s="4"/>
      <c r="AY20" s="155"/>
      <c r="AZ20" s="154"/>
      <c r="BA20" s="1"/>
      <c r="BB20" s="6"/>
      <c r="BC20" s="1"/>
      <c r="BD20" s="6"/>
      <c r="BE20" s="1"/>
      <c r="BF20" s="6"/>
      <c r="BG20" s="1"/>
      <c r="BH20" s="4"/>
      <c r="BI20" s="155"/>
      <c r="BJ20" s="154"/>
      <c r="BK20" s="1"/>
      <c r="BL20" s="6"/>
      <c r="BM20" s="1"/>
      <c r="BN20" s="6"/>
      <c r="BO20" s="1"/>
      <c r="BP20" s="6"/>
      <c r="BQ20" s="1"/>
      <c r="BR20" s="4"/>
      <c r="BS20" s="156"/>
      <c r="BT20" s="157"/>
      <c r="BU20" s="1"/>
      <c r="BV20" s="2"/>
      <c r="BW20" s="1"/>
      <c r="BX20" s="2"/>
      <c r="BY20" s="1"/>
      <c r="BZ20" s="2"/>
      <c r="CA20" s="1"/>
      <c r="CB20" s="83"/>
      <c r="CC20" s="155"/>
      <c r="CD20" s="1"/>
      <c r="CE20" s="154"/>
      <c r="CF20" s="154"/>
      <c r="CG20" s="154"/>
      <c r="CH20" s="154"/>
      <c r="CI20" s="154"/>
      <c r="CJ20" s="154"/>
      <c r="CK20" s="154"/>
      <c r="CL20" s="163"/>
      <c r="CM20" s="155"/>
      <c r="CN20" s="154"/>
      <c r="CO20" s="154"/>
      <c r="CP20" s="154"/>
      <c r="CQ20" s="154"/>
      <c r="CR20" s="154"/>
      <c r="CS20" s="154"/>
      <c r="CT20" s="154"/>
      <c r="CU20" s="154"/>
      <c r="CV20" s="163"/>
      <c r="CW20" s="3"/>
      <c r="CX20" s="154"/>
      <c r="CY20" s="1"/>
      <c r="CZ20" s="1"/>
      <c r="DA20" s="1"/>
      <c r="DB20" s="1"/>
      <c r="DC20" s="1"/>
      <c r="DD20" s="1"/>
      <c r="DE20" s="1"/>
      <c r="DF20" s="1">
        <f t="shared" si="0"/>
        <v>0</v>
      </c>
      <c r="DG20" s="139"/>
      <c r="DH20" s="138"/>
      <c r="DI20" s="139"/>
      <c r="DJ20" s="159"/>
      <c r="DK20" s="162"/>
      <c r="DL20" s="142">
        <f t="shared" si="1"/>
        <v>0</v>
      </c>
      <c r="DM20" s="162"/>
      <c r="DN20" s="162"/>
      <c r="DO20" s="162"/>
      <c r="DP20" s="162"/>
      <c r="DQ20" s="162">
        <f t="shared" si="47"/>
        <v>0</v>
      </c>
      <c r="DR20" s="162"/>
      <c r="DS20" s="162"/>
      <c r="DT20" s="161"/>
      <c r="DU20" s="3"/>
      <c r="DV20" s="1"/>
      <c r="DW20" s="142">
        <f t="shared" si="2"/>
        <v>0</v>
      </c>
      <c r="DX20" s="1"/>
      <c r="DY20" s="142" t="e">
        <f t="shared" si="3"/>
        <v>#DIV/0!</v>
      </c>
      <c r="DZ20" s="1"/>
      <c r="EA20" s="143" t="e">
        <f t="shared" si="4"/>
        <v>#DIV/0!</v>
      </c>
      <c r="EB20" s="1">
        <f t="shared" si="48"/>
        <v>0</v>
      </c>
      <c r="EC20" s="143" t="e">
        <f t="shared" si="5"/>
        <v>#DIV/0!</v>
      </c>
      <c r="ED20" s="1"/>
      <c r="EE20" s="1"/>
      <c r="EF20" s="1"/>
      <c r="EG20" s="1"/>
      <c r="EH20" s="142">
        <f t="shared" si="6"/>
        <v>0</v>
      </c>
      <c r="EI20" s="1"/>
      <c r="EJ20" s="142" t="e">
        <f t="shared" si="7"/>
        <v>#DIV/0!</v>
      </c>
      <c r="EK20" s="1"/>
      <c r="EL20" s="143" t="e">
        <f t="shared" si="8"/>
        <v>#DIV/0!</v>
      </c>
      <c r="EM20" s="1">
        <f t="shared" si="49"/>
        <v>0</v>
      </c>
      <c r="EN20" s="1"/>
      <c r="EO20" s="1"/>
      <c r="EP20" s="139"/>
      <c r="EQ20" s="3"/>
      <c r="ER20" s="1"/>
      <c r="ES20" s="142">
        <f t="shared" si="9"/>
        <v>0</v>
      </c>
      <c r="ET20" s="1"/>
      <c r="EU20" s="142" t="e">
        <f t="shared" si="10"/>
        <v>#DIV/0!</v>
      </c>
      <c r="EV20" s="1"/>
      <c r="EW20" s="143" t="e">
        <f t="shared" si="11"/>
        <v>#DIV/0!</v>
      </c>
      <c r="EX20" s="1">
        <f t="shared" si="50"/>
        <v>0</v>
      </c>
      <c r="EY20" s="143" t="e">
        <f t="shared" si="12"/>
        <v>#DIV/0!</v>
      </c>
      <c r="EZ20" s="1"/>
      <c r="FA20" s="139"/>
      <c r="FB20" s="3"/>
      <c r="FC20" s="1"/>
      <c r="FD20" s="142">
        <f t="shared" si="13"/>
        <v>0</v>
      </c>
      <c r="FE20" s="1"/>
      <c r="FF20" s="142" t="e">
        <f t="shared" si="14"/>
        <v>#DIV/0!</v>
      </c>
      <c r="FG20" s="1"/>
      <c r="FH20" s="143" t="e">
        <f t="shared" si="15"/>
        <v>#DIV/0!</v>
      </c>
      <c r="FI20" s="1">
        <f t="shared" si="51"/>
        <v>0</v>
      </c>
      <c r="FJ20" s="143" t="e">
        <f t="shared" si="16"/>
        <v>#DIV/0!</v>
      </c>
      <c r="FK20" s="1"/>
      <c r="FL20" s="92"/>
      <c r="FM20" s="155"/>
      <c r="FN20" s="1"/>
      <c r="FO20" s="142">
        <f t="shared" si="17"/>
        <v>0</v>
      </c>
      <c r="FP20" s="1"/>
      <c r="FQ20" s="142" t="e">
        <f t="shared" si="18"/>
        <v>#DIV/0!</v>
      </c>
      <c r="FR20" s="1"/>
      <c r="FS20" s="143" t="e">
        <f t="shared" si="19"/>
        <v>#DIV/0!</v>
      </c>
      <c r="FT20" s="1">
        <f t="shared" si="52"/>
        <v>0</v>
      </c>
      <c r="FU20" s="143" t="e">
        <f t="shared" si="20"/>
        <v>#DIV/0!</v>
      </c>
      <c r="FV20" s="1"/>
      <c r="FW20" s="92"/>
      <c r="FX20" s="3"/>
      <c r="FY20" s="1"/>
      <c r="FZ20" s="142">
        <f t="shared" si="21"/>
        <v>0</v>
      </c>
      <c r="GA20" s="1"/>
      <c r="GB20" s="142" t="e">
        <f t="shared" si="22"/>
        <v>#DIV/0!</v>
      </c>
      <c r="GC20" s="1"/>
      <c r="GD20" s="143" t="e">
        <f t="shared" si="23"/>
        <v>#DIV/0!</v>
      </c>
      <c r="GE20" s="1">
        <f t="shared" si="53"/>
        <v>0</v>
      </c>
      <c r="GF20" s="143" t="e">
        <f t="shared" si="24"/>
        <v>#DIV/0!</v>
      </c>
      <c r="GG20" s="1"/>
      <c r="GH20" s="139"/>
      <c r="GI20" s="3"/>
      <c r="GJ20" s="1"/>
      <c r="GK20" s="142">
        <f t="shared" si="25"/>
        <v>0</v>
      </c>
      <c r="GL20" s="1"/>
      <c r="GM20" s="142" t="e">
        <f t="shared" si="26"/>
        <v>#DIV/0!</v>
      </c>
      <c r="GN20" s="1"/>
      <c r="GO20" s="143" t="e">
        <f t="shared" si="27"/>
        <v>#DIV/0!</v>
      </c>
      <c r="GP20" s="1">
        <f t="shared" si="54"/>
        <v>0</v>
      </c>
      <c r="GQ20" s="143" t="e">
        <f t="shared" si="28"/>
        <v>#DIV/0!</v>
      </c>
      <c r="GR20" s="1"/>
      <c r="GS20" s="139"/>
      <c r="GT20" s="3"/>
      <c r="GU20" s="1"/>
      <c r="GV20" s="142">
        <f t="shared" si="29"/>
        <v>0</v>
      </c>
      <c r="GW20" s="1"/>
      <c r="GX20" s="142" t="e">
        <f t="shared" si="30"/>
        <v>#DIV/0!</v>
      </c>
      <c r="GY20" s="1"/>
      <c r="GZ20" s="143" t="e">
        <f t="shared" si="31"/>
        <v>#DIV/0!</v>
      </c>
      <c r="HA20" s="1">
        <f t="shared" si="55"/>
        <v>0</v>
      </c>
      <c r="HB20" s="143" t="e">
        <f t="shared" si="32"/>
        <v>#DIV/0!</v>
      </c>
      <c r="HC20" s="1"/>
      <c r="HD20" s="139"/>
      <c r="HE20" s="3"/>
      <c r="HF20" s="1"/>
      <c r="HG20" s="142">
        <f t="shared" si="33"/>
        <v>0</v>
      </c>
      <c r="HH20" s="1"/>
      <c r="HI20" s="142" t="e">
        <f t="shared" si="34"/>
        <v>#DIV/0!</v>
      </c>
      <c r="HJ20" s="1"/>
      <c r="HK20" s="143" t="e">
        <f t="shared" si="35"/>
        <v>#DIV/0!</v>
      </c>
      <c r="HL20" s="1">
        <f t="shared" si="56"/>
        <v>0</v>
      </c>
      <c r="HM20" s="143" t="e">
        <f t="shared" si="36"/>
        <v>#DIV/0!</v>
      </c>
      <c r="HN20" s="1"/>
      <c r="HO20" s="139"/>
      <c r="HP20" s="1"/>
      <c r="HQ20" s="142">
        <f t="shared" si="37"/>
        <v>0</v>
      </c>
      <c r="HR20" s="1"/>
      <c r="HS20" s="142" t="e">
        <f t="shared" si="38"/>
        <v>#DIV/0!</v>
      </c>
      <c r="HT20" s="1"/>
      <c r="HU20" s="139"/>
      <c r="HV20" s="1"/>
      <c r="HW20" s="142">
        <f t="shared" si="39"/>
        <v>0</v>
      </c>
      <c r="HX20" s="1"/>
      <c r="HY20" s="142" t="e">
        <f t="shared" si="40"/>
        <v>#DIV/0!</v>
      </c>
      <c r="HZ20" s="1"/>
      <c r="IA20" s="139"/>
      <c r="IB20" s="1"/>
      <c r="IC20" s="142">
        <f t="shared" si="41"/>
        <v>0</v>
      </c>
      <c r="ID20" s="1"/>
      <c r="IE20" s="142" t="e">
        <f t="shared" si="42"/>
        <v>#DIV/0!</v>
      </c>
      <c r="IF20" s="1"/>
      <c r="IG20" s="139"/>
      <c r="IH20" s="1"/>
      <c r="II20" s="142">
        <f t="shared" si="43"/>
        <v>0</v>
      </c>
      <c r="IJ20" s="1"/>
      <c r="IK20" s="142" t="e">
        <f t="shared" si="44"/>
        <v>#DIV/0!</v>
      </c>
      <c r="IL20" s="1"/>
      <c r="IM20" s="139"/>
      <c r="IN20" s="1"/>
      <c r="IO20" s="142">
        <f t="shared" si="45"/>
        <v>0</v>
      </c>
      <c r="IP20" s="1"/>
      <c r="IQ20" s="142" t="e">
        <f t="shared" si="46"/>
        <v>#DIV/0!</v>
      </c>
      <c r="IR20" s="1"/>
      <c r="IS20" s="139"/>
    </row>
    <row r="21" spans="1:253" x14ac:dyDescent="0.2">
      <c r="A21" s="193" t="s">
        <v>90</v>
      </c>
      <c r="B21" s="47"/>
      <c r="C21" s="23"/>
      <c r="D21" s="23">
        <v>1141374878.3359997</v>
      </c>
      <c r="E21" s="23">
        <v>1141187363.4809997</v>
      </c>
      <c r="F21" s="29">
        <v>13.233444080535712</v>
      </c>
      <c r="G21" s="23">
        <v>0</v>
      </c>
      <c r="H21" s="23">
        <v>1141187363.4809997</v>
      </c>
      <c r="I21" s="23">
        <v>1006650517.2659998</v>
      </c>
      <c r="J21" s="29">
        <v>88.210801265392746</v>
      </c>
      <c r="K21" s="7">
        <v>126873229.96300007</v>
      </c>
      <c r="L21" s="29">
        <v>11.117651143278932</v>
      </c>
      <c r="M21" s="23">
        <v>1133523747.2289999</v>
      </c>
      <c r="N21" s="54">
        <v>99.32845240867168</v>
      </c>
      <c r="O21" s="80"/>
      <c r="P21" s="90"/>
      <c r="Q21" s="1">
        <v>992475717.153</v>
      </c>
      <c r="R21" s="1">
        <v>1012516710.054</v>
      </c>
      <c r="S21" s="2">
        <v>9.6412057609926904</v>
      </c>
      <c r="T21" s="1">
        <v>0</v>
      </c>
      <c r="U21" s="1">
        <v>1012516710.054</v>
      </c>
      <c r="V21" s="1">
        <v>907551900.91500008</v>
      </c>
      <c r="W21" s="2">
        <v>89.633276360110443</v>
      </c>
      <c r="X21" s="1">
        <v>97807582.863000035</v>
      </c>
      <c r="Y21" s="2">
        <v>9.6598487602030509</v>
      </c>
      <c r="Z21" s="1">
        <v>1005359483.7780001</v>
      </c>
      <c r="AA21" s="4">
        <v>99.293125120313491</v>
      </c>
      <c r="AB21" s="153"/>
      <c r="AC21" s="154"/>
      <c r="AD21" s="1">
        <v>948157646.41200006</v>
      </c>
      <c r="AE21" s="1">
        <v>919605849.74900007</v>
      </c>
      <c r="AF21" s="6">
        <v>10.746765922401263</v>
      </c>
      <c r="AG21" s="1">
        <v>840415.52200000011</v>
      </c>
      <c r="AH21" s="1">
        <v>918765434.22700012</v>
      </c>
      <c r="AI21" s="1">
        <v>874112880.051</v>
      </c>
      <c r="AJ21" s="11">
        <v>95.052992571717866</v>
      </c>
      <c r="AK21" s="1">
        <v>42949010.275999859</v>
      </c>
      <c r="AL21" s="11">
        <v>4.6703715823167595</v>
      </c>
      <c r="AM21" s="1">
        <v>917061890.3269999</v>
      </c>
      <c r="AN21" s="86">
        <v>99.723364154034627</v>
      </c>
      <c r="AO21" s="155"/>
      <c r="AP21" s="154"/>
      <c r="AQ21" s="1">
        <v>885412272.79299998</v>
      </c>
      <c r="AR21" s="6">
        <v>11.233805653662351</v>
      </c>
      <c r="AS21" s="1">
        <v>840476024.13099992</v>
      </c>
      <c r="AT21" s="6">
        <v>94.924822024405614</v>
      </c>
      <c r="AU21" s="1">
        <v>43665961.855000027</v>
      </c>
      <c r="AV21" s="6">
        <v>4.9317095771958721</v>
      </c>
      <c r="AW21" s="1">
        <v>884141985.98599994</v>
      </c>
      <c r="AX21" s="4">
        <v>99.856531601601489</v>
      </c>
      <c r="AY21" s="155"/>
      <c r="AZ21" s="154"/>
      <c r="BA21" s="1">
        <v>860277265.995</v>
      </c>
      <c r="BB21" s="6">
        <v>11.142686239359223</v>
      </c>
      <c r="BC21" s="1">
        <v>797648539.59199989</v>
      </c>
      <c r="BD21" s="6">
        <v>92.719937062318678</v>
      </c>
      <c r="BE21" s="1">
        <v>60467674.037000038</v>
      </c>
      <c r="BF21" s="6">
        <v>7.0288587676512515</v>
      </c>
      <c r="BG21" s="1">
        <v>858116213.62899995</v>
      </c>
      <c r="BH21" s="4">
        <v>99.748795829969936</v>
      </c>
      <c r="BI21" s="155"/>
      <c r="BJ21" s="154"/>
      <c r="BK21" s="1">
        <v>805801455.78900003</v>
      </c>
      <c r="BL21" s="6">
        <v>10.130831564410023</v>
      </c>
      <c r="BM21" s="1">
        <v>684186857.14499998</v>
      </c>
      <c r="BN21" s="6">
        <v>84.907622371453627</v>
      </c>
      <c r="BO21" s="1">
        <v>119455455.59799999</v>
      </c>
      <c r="BP21" s="6">
        <v>14.824427871135484</v>
      </c>
      <c r="BQ21" s="1">
        <v>803642312.74300003</v>
      </c>
      <c r="BR21" s="4">
        <v>99.732050242589111</v>
      </c>
      <c r="BS21" s="156"/>
      <c r="BT21" s="157"/>
      <c r="BU21" s="1">
        <v>627493946</v>
      </c>
      <c r="BV21" s="2">
        <v>11.318169537037722</v>
      </c>
      <c r="BW21" s="1">
        <v>510326404</v>
      </c>
      <c r="BX21" s="2">
        <v>81.32770160622394</v>
      </c>
      <c r="BY21" s="1">
        <v>80334041</v>
      </c>
      <c r="BZ21" s="2">
        <v>12.80236112429362</v>
      </c>
      <c r="CA21" s="1">
        <v>590660445</v>
      </c>
      <c r="CB21" s="83">
        <v>94.130062730517565</v>
      </c>
      <c r="CC21" s="3"/>
      <c r="CD21" s="1"/>
      <c r="CE21" s="158">
        <v>479603636</v>
      </c>
      <c r="CF21" s="2">
        <v>7.7659569892082043</v>
      </c>
      <c r="CG21" s="158">
        <v>409940913</v>
      </c>
      <c r="CH21" s="2">
        <v>85.474938517772202</v>
      </c>
      <c r="CI21" s="158">
        <v>45789617</v>
      </c>
      <c r="CJ21" s="2">
        <v>9.5473873763542514</v>
      </c>
      <c r="CK21" s="158">
        <v>455730530</v>
      </c>
      <c r="CL21" s="83">
        <v>95.022325894126453</v>
      </c>
      <c r="CM21" s="72"/>
      <c r="CN21" s="154"/>
      <c r="CO21" s="12">
        <v>272483735.15600002</v>
      </c>
      <c r="CP21" s="2">
        <v>5.4344654176662166</v>
      </c>
      <c r="CQ21" s="12">
        <v>193395251.73500001</v>
      </c>
      <c r="CR21" s="2">
        <v>70.974970900292107</v>
      </c>
      <c r="CS21" s="12">
        <v>66491521.740000002</v>
      </c>
      <c r="CT21" s="2">
        <v>24.402014931985889</v>
      </c>
      <c r="CU21" s="12">
        <v>259886773.47500002</v>
      </c>
      <c r="CV21" s="83">
        <v>95.376985832277995</v>
      </c>
      <c r="CW21" s="3"/>
      <c r="CX21" s="11"/>
      <c r="CY21" s="1"/>
      <c r="CZ21" s="1">
        <v>104641398.2</v>
      </c>
      <c r="DA21" s="34">
        <f t="shared" ref="DA21:DA30" si="60">SUM(CZ21/CZ$82)*100</f>
        <v>3.3291403491799763</v>
      </c>
      <c r="DB21" s="1">
        <v>95188961</v>
      </c>
      <c r="DC21" s="34">
        <f t="shared" ref="DC21:DC30" si="61">SUM(DB21/CZ21)*100</f>
        <v>90.966828270075624</v>
      </c>
      <c r="DD21" s="1">
        <v>9152793.6999999993</v>
      </c>
      <c r="DE21" s="34">
        <f t="shared" ref="DE21:DE30" si="62">SUM(DD21/CZ21)*100</f>
        <v>8.7468190003600306</v>
      </c>
      <c r="DF21" s="1">
        <f t="shared" si="0"/>
        <v>104341754.7</v>
      </c>
      <c r="DG21" s="33">
        <f t="shared" ref="DG21:DG30" si="63">SUM(DF21/CZ21)*100</f>
        <v>99.713647270435644</v>
      </c>
      <c r="DH21" s="138"/>
      <c r="DI21" s="139"/>
      <c r="DJ21" s="159"/>
      <c r="DK21" s="160">
        <f>43470985.3+35922666.2</f>
        <v>79393651.5</v>
      </c>
      <c r="DL21" s="142">
        <f t="shared" si="1"/>
        <v>2.7879158223974323</v>
      </c>
      <c r="DM21" s="160">
        <f>36076049.8+35005468.6</f>
        <v>71081518.400000006</v>
      </c>
      <c r="DN21" s="142">
        <f t="shared" ref="DN21:DN30" si="64">SUM(DM21/DK21)*100</f>
        <v>89.530481413869737</v>
      </c>
      <c r="DO21" s="160">
        <f>5893378.2+738127.6</f>
        <v>6631505.7999999998</v>
      </c>
      <c r="DP21" s="143">
        <f t="shared" ref="DP21:DP30" si="65">SUM(DO21/DK21)*100</f>
        <v>8.352690265165597</v>
      </c>
      <c r="DQ21" s="160">
        <f t="shared" si="47"/>
        <v>77713024.200000003</v>
      </c>
      <c r="DR21" s="143">
        <f t="shared" ref="DR21:DR30" si="66">SUM(DQ21/DK21)*100</f>
        <v>97.883171679035314</v>
      </c>
      <c r="DS21" s="160"/>
      <c r="DT21" s="161"/>
      <c r="DU21" s="3"/>
      <c r="DV21" s="1">
        <v>46740005.700000003</v>
      </c>
      <c r="DW21" s="142">
        <f t="shared" si="2"/>
        <v>2.466878486300323</v>
      </c>
      <c r="DX21" s="1">
        <v>43610327.399999999</v>
      </c>
      <c r="DY21" s="142">
        <f t="shared" si="3"/>
        <v>93.304069494368918</v>
      </c>
      <c r="DZ21" s="1">
        <v>2258524</v>
      </c>
      <c r="EA21" s="143">
        <f t="shared" si="4"/>
        <v>4.8321003948871999</v>
      </c>
      <c r="EB21" s="1">
        <f t="shared" si="48"/>
        <v>45868851.399999999</v>
      </c>
      <c r="EC21" s="143">
        <f t="shared" si="5"/>
        <v>98.136169889256124</v>
      </c>
      <c r="ED21" s="1"/>
      <c r="EE21" s="1"/>
      <c r="EF21" s="1"/>
      <c r="EG21" s="1">
        <v>31687192.300000001</v>
      </c>
      <c r="EH21" s="142">
        <f t="shared" si="6"/>
        <v>2.0698003176791668</v>
      </c>
      <c r="EI21" s="1">
        <v>27305770.300000001</v>
      </c>
      <c r="EJ21" s="142">
        <f t="shared" si="7"/>
        <v>86.172892951452823</v>
      </c>
      <c r="EK21" s="1">
        <v>2931803.1</v>
      </c>
      <c r="EL21" s="143">
        <f t="shared" si="8"/>
        <v>9.2523284241879633</v>
      </c>
      <c r="EM21" s="1">
        <f t="shared" si="49"/>
        <v>30237573.400000002</v>
      </c>
      <c r="EN21" s="1"/>
      <c r="EO21" s="1"/>
      <c r="EP21" s="139"/>
      <c r="EQ21" s="3"/>
      <c r="ER21" s="1">
        <v>8387168.9000000004</v>
      </c>
      <c r="ES21" s="142">
        <f t="shared" si="9"/>
        <v>0.64477879981696251</v>
      </c>
      <c r="ET21" s="1">
        <v>5016043.4000000004</v>
      </c>
      <c r="EU21" s="142">
        <f t="shared" si="10"/>
        <v>59.806156997744495</v>
      </c>
      <c r="EV21" s="1">
        <v>2188569.9</v>
      </c>
      <c r="EW21" s="143">
        <f t="shared" si="11"/>
        <v>26.09426286860635</v>
      </c>
      <c r="EX21" s="1">
        <f t="shared" si="50"/>
        <v>7204613.3000000007</v>
      </c>
      <c r="EY21" s="143">
        <f t="shared" si="12"/>
        <v>85.900419866350859</v>
      </c>
      <c r="EZ21" s="1"/>
      <c r="FA21" s="139"/>
      <c r="FB21" s="3"/>
      <c r="FC21" s="1">
        <v>8018444.2000000002</v>
      </c>
      <c r="FD21" s="142">
        <f t="shared" si="13"/>
        <v>0.81060755457490608</v>
      </c>
      <c r="FE21" s="1">
        <v>4487886.4000000004</v>
      </c>
      <c r="FF21" s="142">
        <f t="shared" si="14"/>
        <v>55.969540824390847</v>
      </c>
      <c r="FG21" s="1">
        <v>1276158.5</v>
      </c>
      <c r="FH21" s="143">
        <f t="shared" si="15"/>
        <v>15.915288155275809</v>
      </c>
      <c r="FI21" s="1">
        <f t="shared" si="51"/>
        <v>5764044.9000000004</v>
      </c>
      <c r="FJ21" s="143">
        <f t="shared" si="16"/>
        <v>71.884828979666665</v>
      </c>
      <c r="FK21" s="1"/>
      <c r="FL21" s="92"/>
      <c r="FM21" s="155"/>
      <c r="FN21" s="1">
        <v>5115181.5999999996</v>
      </c>
      <c r="FO21" s="142">
        <f t="shared" si="17"/>
        <v>0.67524222991966609</v>
      </c>
      <c r="FP21" s="1">
        <v>3234387.2</v>
      </c>
      <c r="FQ21" s="142">
        <f t="shared" si="18"/>
        <v>63.231131422587239</v>
      </c>
      <c r="FR21" s="1">
        <v>1370927.1</v>
      </c>
      <c r="FS21" s="143">
        <f t="shared" si="19"/>
        <v>26.801142309395239</v>
      </c>
      <c r="FT21" s="1">
        <f t="shared" si="52"/>
        <v>4605314.3000000007</v>
      </c>
      <c r="FU21" s="143">
        <f t="shared" si="20"/>
        <v>90.032273731982485</v>
      </c>
      <c r="FV21" s="1"/>
      <c r="FW21" s="92"/>
      <c r="FX21" s="3"/>
      <c r="FY21" s="1">
        <v>6018428.7999999998</v>
      </c>
      <c r="FZ21" s="142">
        <f t="shared" si="21"/>
        <v>1.2278197007926037</v>
      </c>
      <c r="GA21" s="1">
        <v>3471881.5</v>
      </c>
      <c r="GB21" s="142">
        <f t="shared" si="22"/>
        <v>57.687506413634068</v>
      </c>
      <c r="GC21" s="1">
        <v>1189505.3999999999</v>
      </c>
      <c r="GD21" s="143">
        <f t="shared" si="23"/>
        <v>19.764384352274799</v>
      </c>
      <c r="GE21" s="1">
        <f t="shared" si="53"/>
        <v>4661386.9000000004</v>
      </c>
      <c r="GF21" s="143">
        <f t="shared" si="24"/>
        <v>77.451890765908885</v>
      </c>
      <c r="GG21" s="1"/>
      <c r="GH21" s="139"/>
      <c r="GI21" s="3"/>
      <c r="GJ21" s="1">
        <v>4564620.9000000004</v>
      </c>
      <c r="GK21" s="142">
        <f t="shared" si="25"/>
        <v>1.2773299413542358</v>
      </c>
      <c r="GL21" s="1">
        <v>1668725.3</v>
      </c>
      <c r="GM21" s="142">
        <f t="shared" si="26"/>
        <v>36.557807024018132</v>
      </c>
      <c r="GN21" s="1">
        <v>1230032.5</v>
      </c>
      <c r="GO21" s="143">
        <f t="shared" si="27"/>
        <v>26.947089954392489</v>
      </c>
      <c r="GP21" s="1">
        <f t="shared" si="54"/>
        <v>2898757.8</v>
      </c>
      <c r="GQ21" s="143">
        <f t="shared" si="28"/>
        <v>63.504896978410621</v>
      </c>
      <c r="GR21" s="1"/>
      <c r="GS21" s="139"/>
      <c r="GT21" s="3"/>
      <c r="GU21" s="1">
        <v>2925753.1</v>
      </c>
      <c r="GV21" s="142">
        <f t="shared" si="29"/>
        <v>1.2597786329450404</v>
      </c>
      <c r="GW21" s="1">
        <v>1516054.2</v>
      </c>
      <c r="GX21" s="142">
        <f t="shared" si="30"/>
        <v>51.817571345989514</v>
      </c>
      <c r="GY21" s="1">
        <v>598756.4</v>
      </c>
      <c r="GZ21" s="143">
        <f t="shared" si="31"/>
        <v>20.465035139157848</v>
      </c>
      <c r="HA21" s="1">
        <f t="shared" si="55"/>
        <v>2114810.6</v>
      </c>
      <c r="HB21" s="143">
        <f t="shared" si="32"/>
        <v>72.282606485147355</v>
      </c>
      <c r="HC21" s="1"/>
      <c r="HD21" s="139"/>
      <c r="HE21" s="3"/>
      <c r="HF21" s="1">
        <v>1377855.1</v>
      </c>
      <c r="HG21" s="142">
        <f t="shared" si="33"/>
        <v>0.76987846611708721</v>
      </c>
      <c r="HH21" s="1">
        <v>937446</v>
      </c>
      <c r="HI21" s="142">
        <f t="shared" si="34"/>
        <v>68.036617203071643</v>
      </c>
      <c r="HJ21" s="1">
        <v>257963.7</v>
      </c>
      <c r="HK21" s="143">
        <f t="shared" si="35"/>
        <v>18.722121070640881</v>
      </c>
      <c r="HL21" s="1">
        <f t="shared" si="56"/>
        <v>1195409.7</v>
      </c>
      <c r="HM21" s="143">
        <f t="shared" si="36"/>
        <v>86.758738273712524</v>
      </c>
      <c r="HN21" s="1"/>
      <c r="HO21" s="139"/>
      <c r="HP21" s="1">
        <v>948175.1</v>
      </c>
      <c r="HQ21" s="142">
        <f t="shared" si="37"/>
        <v>0.68036977275772537</v>
      </c>
      <c r="HR21" s="1">
        <v>766964.4</v>
      </c>
      <c r="HS21" s="142">
        <f t="shared" si="38"/>
        <v>80.888477244340208</v>
      </c>
      <c r="HT21" s="1"/>
      <c r="HU21" s="139"/>
      <c r="HV21" s="1">
        <v>634615.1</v>
      </c>
      <c r="HW21" s="142">
        <f t="shared" si="39"/>
        <v>0.64813814527708835</v>
      </c>
      <c r="HX21" s="1">
        <v>521281.4</v>
      </c>
      <c r="HY21" s="142">
        <f t="shared" si="40"/>
        <v>82.141348354301698</v>
      </c>
      <c r="HZ21" s="1"/>
      <c r="IA21" s="139"/>
      <c r="IB21" s="1">
        <v>641269.1</v>
      </c>
      <c r="IC21" s="142">
        <f t="shared" si="41"/>
        <v>0.86456067522958946</v>
      </c>
      <c r="ID21" s="1">
        <v>596764.4</v>
      </c>
      <c r="IE21" s="142">
        <f t="shared" si="42"/>
        <v>93.059902621224083</v>
      </c>
      <c r="IF21" s="1"/>
      <c r="IG21" s="139"/>
      <c r="IH21" s="1">
        <v>612913.5</v>
      </c>
      <c r="II21" s="142">
        <f t="shared" si="43"/>
        <v>0.95499235439428487</v>
      </c>
      <c r="IJ21" s="1">
        <v>548170.30000000005</v>
      </c>
      <c r="IK21" s="142">
        <f t="shared" si="44"/>
        <v>89.436812861847557</v>
      </c>
      <c r="IL21" s="1"/>
      <c r="IM21" s="139"/>
      <c r="IN21" s="1">
        <v>772587.5</v>
      </c>
      <c r="IO21" s="142">
        <f t="shared" si="45"/>
        <v>1.9160545272308329</v>
      </c>
      <c r="IP21" s="1">
        <v>710765.4</v>
      </c>
      <c r="IQ21" s="142">
        <f t="shared" si="46"/>
        <v>91.998045528823596</v>
      </c>
      <c r="IR21" s="1"/>
      <c r="IS21" s="139"/>
    </row>
    <row r="22" spans="1:253" x14ac:dyDescent="0.2">
      <c r="A22" s="193" t="s">
        <v>91</v>
      </c>
      <c r="B22" s="47"/>
      <c r="C22" s="23"/>
      <c r="D22" s="23">
        <v>15577073.262999998</v>
      </c>
      <c r="E22" s="23">
        <v>16977073.262999997</v>
      </c>
      <c r="F22" s="29">
        <v>0.19686964372946197</v>
      </c>
      <c r="G22" s="23">
        <v>0</v>
      </c>
      <c r="H22" s="23">
        <v>16977073.262999997</v>
      </c>
      <c r="I22" s="23">
        <v>16512364.384</v>
      </c>
      <c r="J22" s="29">
        <v>97.262726785701119</v>
      </c>
      <c r="K22" s="7">
        <v>388848.07599999942</v>
      </c>
      <c r="L22" s="29">
        <v>2.290430570547509</v>
      </c>
      <c r="M22" s="23">
        <v>16901212.460000001</v>
      </c>
      <c r="N22" s="54">
        <v>99.553157356248633</v>
      </c>
      <c r="O22" s="80"/>
      <c r="P22" s="90"/>
      <c r="Q22" s="1">
        <v>16120616.966999996</v>
      </c>
      <c r="R22" s="1">
        <v>16120616.966999996</v>
      </c>
      <c r="S22" s="2">
        <v>0.15350085942256483</v>
      </c>
      <c r="T22" s="1">
        <v>0</v>
      </c>
      <c r="U22" s="1">
        <v>16120616.966999996</v>
      </c>
      <c r="V22" s="1">
        <v>15666258.9</v>
      </c>
      <c r="W22" s="2">
        <v>97.181509442659063</v>
      </c>
      <c r="X22" s="1">
        <v>453016.40899999999</v>
      </c>
      <c r="Y22" s="2">
        <v>2.8101679354292428</v>
      </c>
      <c r="Z22" s="1">
        <v>16119275.309</v>
      </c>
      <c r="AA22" s="4">
        <v>99.991677378088312</v>
      </c>
      <c r="AB22" s="153"/>
      <c r="AC22" s="154"/>
      <c r="AD22" s="1">
        <v>16250373.325999998</v>
      </c>
      <c r="AE22" s="1">
        <v>16250373.325999998</v>
      </c>
      <c r="AF22" s="6">
        <v>0.18990631511730999</v>
      </c>
      <c r="AG22" s="1">
        <v>432510.37</v>
      </c>
      <c r="AH22" s="1">
        <v>15817862.955999998</v>
      </c>
      <c r="AI22" s="1">
        <v>15462310.167000001</v>
      </c>
      <c r="AJ22" s="11">
        <v>95.150491972149808</v>
      </c>
      <c r="AK22" s="1">
        <v>104025.75799999945</v>
      </c>
      <c r="AL22" s="11">
        <v>0.64014380416456074</v>
      </c>
      <c r="AM22" s="1">
        <v>15566335.925000001</v>
      </c>
      <c r="AN22" s="86">
        <v>95.790635776314375</v>
      </c>
      <c r="AO22" s="155"/>
      <c r="AP22" s="154"/>
      <c r="AQ22" s="1">
        <v>13448000</v>
      </c>
      <c r="AR22" s="6">
        <v>0.17062358753386109</v>
      </c>
      <c r="AS22" s="1">
        <v>13448987.453000002</v>
      </c>
      <c r="AT22" s="6">
        <v>100.00734274985128</v>
      </c>
      <c r="AU22" s="1">
        <v>0</v>
      </c>
      <c r="AV22" s="6">
        <v>0</v>
      </c>
      <c r="AW22" s="1">
        <v>13448987.453000002</v>
      </c>
      <c r="AX22" s="4">
        <v>100.00734274985128</v>
      </c>
      <c r="AY22" s="155"/>
      <c r="AZ22" s="154"/>
      <c r="BA22" s="1">
        <v>13187605</v>
      </c>
      <c r="BB22" s="6">
        <v>0.17081160989840563</v>
      </c>
      <c r="BC22" s="1">
        <v>12817993.614999998</v>
      </c>
      <c r="BD22" s="6">
        <v>97.197281955290578</v>
      </c>
      <c r="BE22" s="1">
        <v>100</v>
      </c>
      <c r="BF22" s="6">
        <v>7.5828780131039712E-4</v>
      </c>
      <c r="BG22" s="1">
        <v>12818093.614999998</v>
      </c>
      <c r="BH22" s="4">
        <v>97.198040243091882</v>
      </c>
      <c r="BI22" s="155"/>
      <c r="BJ22" s="154"/>
      <c r="BK22" s="1">
        <v>13481530.013999999</v>
      </c>
      <c r="BL22" s="6">
        <v>0.16949474193818739</v>
      </c>
      <c r="BM22" s="1">
        <v>13298992.740000002</v>
      </c>
      <c r="BN22" s="6">
        <v>98.64601960007181</v>
      </c>
      <c r="BO22" s="1">
        <v>84690</v>
      </c>
      <c r="BP22" s="6">
        <v>0.62819279348896617</v>
      </c>
      <c r="BQ22" s="1">
        <v>13383682.740000002</v>
      </c>
      <c r="BR22" s="4">
        <v>99.274212393560774</v>
      </c>
      <c r="BS22" s="156"/>
      <c r="BT22" s="157"/>
      <c r="BU22" s="1">
        <v>278123553</v>
      </c>
      <c r="BV22" s="2">
        <v>5.0165416657219772</v>
      </c>
      <c r="BW22" s="1">
        <v>253440027</v>
      </c>
      <c r="BX22" s="2">
        <v>91.124978185504474</v>
      </c>
      <c r="BY22" s="1">
        <v>19994428</v>
      </c>
      <c r="BZ22" s="2">
        <v>7.1890452226460662</v>
      </c>
      <c r="CA22" s="1">
        <v>273434455</v>
      </c>
      <c r="CB22" s="83">
        <v>98.314023408150547</v>
      </c>
      <c r="CC22" s="3"/>
      <c r="CD22" s="1"/>
      <c r="CE22" s="158">
        <v>218255802</v>
      </c>
      <c r="CF22" s="2">
        <v>3.5340957485508766</v>
      </c>
      <c r="CG22" s="158">
        <v>212665762</v>
      </c>
      <c r="CH22" s="2">
        <v>97.438766828292614</v>
      </c>
      <c r="CI22" s="158">
        <v>1251926</v>
      </c>
      <c r="CJ22" s="2">
        <v>0.57360491154319926</v>
      </c>
      <c r="CK22" s="158">
        <v>213917688</v>
      </c>
      <c r="CL22" s="83">
        <v>98.012371739835814</v>
      </c>
      <c r="CM22" s="72"/>
      <c r="CN22" s="154"/>
      <c r="CO22" s="12">
        <v>191947536.84999999</v>
      </c>
      <c r="CP22" s="2">
        <v>3.8282367584998491</v>
      </c>
      <c r="CQ22" s="12">
        <v>190993948.13999999</v>
      </c>
      <c r="CR22" s="2">
        <v>99.503203466088124</v>
      </c>
      <c r="CS22" s="12">
        <v>654362.32999999996</v>
      </c>
      <c r="CT22" s="2">
        <v>0.34090686483325933</v>
      </c>
      <c r="CU22" s="12">
        <v>191648310.47</v>
      </c>
      <c r="CV22" s="83">
        <v>99.844110330921396</v>
      </c>
      <c r="CW22" s="3"/>
      <c r="CX22" s="11"/>
      <c r="CY22" s="1"/>
      <c r="CZ22" s="1">
        <v>119352049</v>
      </c>
      <c r="DA22" s="34">
        <f t="shared" si="60"/>
        <v>3.7971560865784153</v>
      </c>
      <c r="DB22" s="1">
        <v>102654771.90000001</v>
      </c>
      <c r="DC22" s="34">
        <f t="shared" si="61"/>
        <v>86.010062466543829</v>
      </c>
      <c r="DD22" s="1">
        <v>14943951.1</v>
      </c>
      <c r="DE22" s="34">
        <f t="shared" si="62"/>
        <v>12.520900332427473</v>
      </c>
      <c r="DF22" s="1">
        <f t="shared" si="0"/>
        <v>117598723</v>
      </c>
      <c r="DG22" s="33">
        <f t="shared" si="63"/>
        <v>98.530962798971302</v>
      </c>
      <c r="DH22" s="138"/>
      <c r="DI22" s="139"/>
      <c r="DJ22" s="159"/>
      <c r="DK22" s="160">
        <v>33328176.399999999</v>
      </c>
      <c r="DL22" s="142">
        <f t="shared" si="1"/>
        <v>1.1703221676006765</v>
      </c>
      <c r="DM22" s="160">
        <v>32233512.899999999</v>
      </c>
      <c r="DN22" s="142">
        <f t="shared" si="64"/>
        <v>96.715501361784689</v>
      </c>
      <c r="DO22" s="160">
        <v>78018.100000000006</v>
      </c>
      <c r="DP22" s="143">
        <f t="shared" si="65"/>
        <v>0.23409051567549916</v>
      </c>
      <c r="DQ22" s="160">
        <f t="shared" si="47"/>
        <v>32311531</v>
      </c>
      <c r="DR22" s="143">
        <f t="shared" si="66"/>
        <v>96.949591877460179</v>
      </c>
      <c r="DS22" s="160"/>
      <c r="DT22" s="161"/>
      <c r="DU22" s="3"/>
      <c r="DV22" s="1">
        <v>26560314.600000001</v>
      </c>
      <c r="DW22" s="142">
        <f t="shared" si="2"/>
        <v>1.4018198691856034</v>
      </c>
      <c r="DX22" s="1">
        <v>23802410.100000001</v>
      </c>
      <c r="DY22" s="142">
        <f t="shared" si="3"/>
        <v>89.616446410615936</v>
      </c>
      <c r="DZ22" s="1">
        <v>2171693.9</v>
      </c>
      <c r="EA22" s="143">
        <f t="shared" si="4"/>
        <v>8.1764615092322739</v>
      </c>
      <c r="EB22" s="1">
        <f t="shared" si="48"/>
        <v>25974104</v>
      </c>
      <c r="EC22" s="143">
        <f t="shared" si="5"/>
        <v>97.792907919848204</v>
      </c>
      <c r="ED22" s="1"/>
      <c r="EE22" s="1"/>
      <c r="EF22" s="1"/>
      <c r="EG22" s="1">
        <v>21062815.399999999</v>
      </c>
      <c r="EH22" s="142">
        <f t="shared" si="6"/>
        <v>1.3758183935450046</v>
      </c>
      <c r="EI22" s="1">
        <v>16752079.9</v>
      </c>
      <c r="EJ22" s="142">
        <f t="shared" si="7"/>
        <v>79.53390646912284</v>
      </c>
      <c r="EK22" s="1">
        <v>2875378.8</v>
      </c>
      <c r="EL22" s="143">
        <f t="shared" si="8"/>
        <v>13.651445665710957</v>
      </c>
      <c r="EM22" s="1">
        <f t="shared" si="49"/>
        <v>19627458.699999999</v>
      </c>
      <c r="EN22" s="1"/>
      <c r="EO22" s="1"/>
      <c r="EP22" s="139"/>
      <c r="EQ22" s="3"/>
      <c r="ER22" s="1">
        <v>10778844.199999999</v>
      </c>
      <c r="ES22" s="142">
        <f t="shared" si="9"/>
        <v>0.82864317024664036</v>
      </c>
      <c r="ET22" s="1">
        <v>7354238.7000000002</v>
      </c>
      <c r="EU22" s="142">
        <f t="shared" si="10"/>
        <v>68.228453473703624</v>
      </c>
      <c r="EV22" s="1">
        <v>2969524.1</v>
      </c>
      <c r="EW22" s="143">
        <f t="shared" si="11"/>
        <v>27.549559534407226</v>
      </c>
      <c r="EX22" s="1">
        <f t="shared" si="50"/>
        <v>10323762.800000001</v>
      </c>
      <c r="EY22" s="143">
        <f t="shared" si="12"/>
        <v>95.778013008110847</v>
      </c>
      <c r="EZ22" s="1"/>
      <c r="FA22" s="139"/>
      <c r="FB22" s="3"/>
      <c r="FC22" s="1">
        <v>7528742.7999999998</v>
      </c>
      <c r="FD22" s="142">
        <f t="shared" si="13"/>
        <v>0.76110223353944784</v>
      </c>
      <c r="FE22" s="1">
        <v>4829364.3</v>
      </c>
      <c r="FF22" s="142">
        <f t="shared" si="14"/>
        <v>64.145693753809724</v>
      </c>
      <c r="FG22" s="1">
        <v>1013115.8</v>
      </c>
      <c r="FH22" s="143">
        <f t="shared" si="15"/>
        <v>13.456639799144154</v>
      </c>
      <c r="FI22" s="1">
        <f t="shared" si="51"/>
        <v>5842480.0999999996</v>
      </c>
      <c r="FJ22" s="143">
        <f t="shared" si="16"/>
        <v>77.60233355295388</v>
      </c>
      <c r="FK22" s="1"/>
      <c r="FL22" s="92"/>
      <c r="FM22" s="155"/>
      <c r="FN22" s="1">
        <v>6001730.5</v>
      </c>
      <c r="FO22" s="142">
        <f t="shared" si="17"/>
        <v>0.79227331561344227</v>
      </c>
      <c r="FP22" s="1">
        <v>3302295.3</v>
      </c>
      <c r="FQ22" s="142">
        <f t="shared" si="18"/>
        <v>55.022385626945422</v>
      </c>
      <c r="FR22" s="1">
        <v>1060958.8</v>
      </c>
      <c r="FS22" s="143">
        <f t="shared" si="19"/>
        <v>17.67754816714946</v>
      </c>
      <c r="FT22" s="1">
        <f t="shared" si="52"/>
        <v>4363254.0999999996</v>
      </c>
      <c r="FU22" s="143">
        <f t="shared" si="20"/>
        <v>72.699933794094889</v>
      </c>
      <c r="FV22" s="1"/>
      <c r="FW22" s="92"/>
      <c r="FX22" s="3"/>
      <c r="FY22" s="1">
        <v>3662525.6</v>
      </c>
      <c r="FZ22" s="142">
        <f t="shared" si="21"/>
        <v>0.7471918727919904</v>
      </c>
      <c r="GA22" s="1">
        <v>2496492.6</v>
      </c>
      <c r="GB22" s="142">
        <f t="shared" si="22"/>
        <v>68.163144033723611</v>
      </c>
      <c r="GC22" s="1">
        <v>340365</v>
      </c>
      <c r="GD22" s="143">
        <f t="shared" si="23"/>
        <v>9.2931773637295532</v>
      </c>
      <c r="GE22" s="1">
        <f t="shared" si="53"/>
        <v>2836857.6</v>
      </c>
      <c r="GF22" s="143">
        <f t="shared" si="24"/>
        <v>77.456321397453166</v>
      </c>
      <c r="GG22" s="1"/>
      <c r="GH22" s="139"/>
      <c r="GI22" s="3"/>
      <c r="GJ22" s="1">
        <v>2377470.4</v>
      </c>
      <c r="GK22" s="142">
        <f t="shared" si="25"/>
        <v>0.66529383121464292</v>
      </c>
      <c r="GL22" s="1">
        <v>1483379.5</v>
      </c>
      <c r="GM22" s="142">
        <f t="shared" si="26"/>
        <v>62.393184790018843</v>
      </c>
      <c r="GN22" s="1">
        <v>15500</v>
      </c>
      <c r="GO22" s="143">
        <f t="shared" si="27"/>
        <v>0.65195343756961177</v>
      </c>
      <c r="GP22" s="1">
        <f t="shared" si="54"/>
        <v>1498879.5</v>
      </c>
      <c r="GQ22" s="143">
        <f t="shared" si="28"/>
        <v>63.045138227588446</v>
      </c>
      <c r="GR22" s="1"/>
      <c r="GS22" s="139"/>
      <c r="GT22" s="3"/>
      <c r="GU22" s="1">
        <v>1376016.8</v>
      </c>
      <c r="GV22" s="142">
        <f t="shared" si="29"/>
        <v>0.59248901187643244</v>
      </c>
      <c r="GW22" s="1">
        <v>1150864</v>
      </c>
      <c r="GX22" s="142">
        <f t="shared" si="30"/>
        <v>83.637350939319916</v>
      </c>
      <c r="GY22" s="1"/>
      <c r="GZ22" s="143">
        <f t="shared" si="31"/>
        <v>0</v>
      </c>
      <c r="HA22" s="1">
        <f t="shared" si="55"/>
        <v>1150864</v>
      </c>
      <c r="HB22" s="143">
        <f t="shared" si="32"/>
        <v>83.637350939319916</v>
      </c>
      <c r="HC22" s="1"/>
      <c r="HD22" s="139"/>
      <c r="HE22" s="3"/>
      <c r="HF22" s="1">
        <v>1281920.3999999999</v>
      </c>
      <c r="HG22" s="142">
        <f t="shared" si="33"/>
        <v>0.71627481818385885</v>
      </c>
      <c r="HH22" s="1">
        <v>905568.9</v>
      </c>
      <c r="HI22" s="142">
        <f t="shared" si="34"/>
        <v>70.641585858217098</v>
      </c>
      <c r="HJ22" s="1">
        <v>147500</v>
      </c>
      <c r="HK22" s="143">
        <f t="shared" si="35"/>
        <v>11.506174642356889</v>
      </c>
      <c r="HL22" s="1">
        <f t="shared" si="56"/>
        <v>1053068.8999999999</v>
      </c>
      <c r="HM22" s="143">
        <f t="shared" si="36"/>
        <v>82.14776050057398</v>
      </c>
      <c r="HN22" s="1"/>
      <c r="HO22" s="139"/>
      <c r="HP22" s="1">
        <v>1014971.6</v>
      </c>
      <c r="HQ22" s="142">
        <f t="shared" si="37"/>
        <v>0.72830007542651665</v>
      </c>
      <c r="HR22" s="1">
        <v>847210.8</v>
      </c>
      <c r="HS22" s="142">
        <f t="shared" si="38"/>
        <v>83.471379888856006</v>
      </c>
      <c r="HT22" s="1"/>
      <c r="HU22" s="139"/>
      <c r="HV22" s="1">
        <v>849281.9</v>
      </c>
      <c r="HW22" s="142">
        <f t="shared" si="39"/>
        <v>0.86737929098031508</v>
      </c>
      <c r="HX22" s="1">
        <v>698802.4</v>
      </c>
      <c r="HY22" s="142">
        <f t="shared" si="40"/>
        <v>82.281560457134432</v>
      </c>
      <c r="HZ22" s="1"/>
      <c r="IA22" s="139"/>
      <c r="IB22" s="1">
        <f>429409.1+158853</f>
        <v>588262.1</v>
      </c>
      <c r="IC22" s="142">
        <f t="shared" si="41"/>
        <v>0.7930964994071541</v>
      </c>
      <c r="ID22" s="1">
        <v>544733.5</v>
      </c>
      <c r="IE22" s="142">
        <f t="shared" si="42"/>
        <v>92.600475196345315</v>
      </c>
      <c r="IF22" s="1"/>
      <c r="IG22" s="139"/>
      <c r="IH22" s="1">
        <v>409593.4</v>
      </c>
      <c r="II22" s="142">
        <f t="shared" si="43"/>
        <v>0.63819538223641692</v>
      </c>
      <c r="IJ22" s="1">
        <v>387370</v>
      </c>
      <c r="IK22" s="142">
        <f t="shared" si="44"/>
        <v>94.574277808187333</v>
      </c>
      <c r="IL22" s="1"/>
      <c r="IM22" s="139"/>
      <c r="IN22" s="1">
        <v>257121.5</v>
      </c>
      <c r="IO22" s="142">
        <f t="shared" si="45"/>
        <v>0.63767380927517292</v>
      </c>
      <c r="IP22" s="1">
        <v>205311.6</v>
      </c>
      <c r="IQ22" s="142">
        <f t="shared" si="46"/>
        <v>79.850031988767952</v>
      </c>
      <c r="IR22" s="1"/>
      <c r="IS22" s="139"/>
    </row>
    <row r="23" spans="1:253" x14ac:dyDescent="0.2">
      <c r="A23" s="194" t="s">
        <v>92</v>
      </c>
      <c r="B23" s="48"/>
      <c r="C23" s="24"/>
      <c r="D23" s="24">
        <v>6507003.3420000002</v>
      </c>
      <c r="E23" s="24">
        <v>6458543.9029999999</v>
      </c>
      <c r="F23" s="30">
        <v>7.489460742128029E-2</v>
      </c>
      <c r="G23" s="24">
        <v>0</v>
      </c>
      <c r="H23" s="24">
        <v>6458543.9029999999</v>
      </c>
      <c r="I23" s="24">
        <v>6321907.7419999996</v>
      </c>
      <c r="J23" s="30">
        <v>97.884412290879794</v>
      </c>
      <c r="K23" s="25">
        <v>107230.17900000024</v>
      </c>
      <c r="L23" s="30">
        <v>1.6602841230233292</v>
      </c>
      <c r="M23" s="24">
        <v>6429137.9210000001</v>
      </c>
      <c r="N23" s="55">
        <v>99.544696413903139</v>
      </c>
      <c r="O23" s="81"/>
      <c r="P23" s="91"/>
      <c r="Q23" s="1">
        <v>5735595.959999999</v>
      </c>
      <c r="R23" s="1">
        <v>6235595.959999999</v>
      </c>
      <c r="S23" s="2">
        <v>5.9375478049708885E-2</v>
      </c>
      <c r="T23" s="1">
        <v>0</v>
      </c>
      <c r="U23" s="1">
        <v>6235595.959999999</v>
      </c>
      <c r="V23" s="1">
        <v>5302414.3239999991</v>
      </c>
      <c r="W23" s="2">
        <v>85.034603877702182</v>
      </c>
      <c r="X23" s="1">
        <v>266406.02599999995</v>
      </c>
      <c r="Y23" s="2">
        <v>4.2723426551196884</v>
      </c>
      <c r="Z23" s="1">
        <v>5568820.3499999987</v>
      </c>
      <c r="AA23" s="4">
        <v>89.306946532821854</v>
      </c>
      <c r="AB23" s="153"/>
      <c r="AC23" s="154"/>
      <c r="AD23" s="1">
        <v>18609847.048</v>
      </c>
      <c r="AE23" s="1">
        <v>18609847.048</v>
      </c>
      <c r="AF23" s="6">
        <v>0.21747977150333866</v>
      </c>
      <c r="AG23" s="1">
        <v>13323162.193399999</v>
      </c>
      <c r="AH23" s="1">
        <v>5286684.8546000011</v>
      </c>
      <c r="AI23" s="1">
        <v>4886295.9480000008</v>
      </c>
      <c r="AJ23" s="11">
        <v>26.256507833712316</v>
      </c>
      <c r="AK23" s="1">
        <v>172122.84400000051</v>
      </c>
      <c r="AL23" s="11">
        <v>0.92490198095689646</v>
      </c>
      <c r="AM23" s="1">
        <v>5058418.7920000013</v>
      </c>
      <c r="AN23" s="86">
        <v>27.181409814669216</v>
      </c>
      <c r="AO23" s="155"/>
      <c r="AP23" s="154"/>
      <c r="AQ23" s="1">
        <v>31133581.329000004</v>
      </c>
      <c r="AR23" s="6">
        <v>0.39501214597941808</v>
      </c>
      <c r="AS23" s="1">
        <v>30779315.408999998</v>
      </c>
      <c r="AT23" s="6">
        <v>98.862109963333978</v>
      </c>
      <c r="AU23" s="1">
        <v>330025.63600000006</v>
      </c>
      <c r="AV23" s="6">
        <v>1.0600310722769017</v>
      </c>
      <c r="AW23" s="1">
        <v>31109341.044999998</v>
      </c>
      <c r="AX23" s="4">
        <v>99.922141035610878</v>
      </c>
      <c r="AY23" s="155"/>
      <c r="AZ23" s="154"/>
      <c r="BA23" s="1">
        <v>57219931.468999997</v>
      </c>
      <c r="BB23" s="6">
        <v>0.74113750089544927</v>
      </c>
      <c r="BC23" s="1">
        <v>16979336.563999999</v>
      </c>
      <c r="BD23" s="6">
        <v>29.6738149244357</v>
      </c>
      <c r="BE23" s="1">
        <v>498041.37499999994</v>
      </c>
      <c r="BF23" s="6">
        <v>0.87039841225574255</v>
      </c>
      <c r="BG23" s="1">
        <v>17477377.938999999</v>
      </c>
      <c r="BH23" s="4">
        <v>30.544213336691438</v>
      </c>
      <c r="BI23" s="155"/>
      <c r="BJ23" s="154"/>
      <c r="BK23" s="1">
        <v>35096098</v>
      </c>
      <c r="BL23" s="6">
        <v>0.44124102141002997</v>
      </c>
      <c r="BM23" s="1">
        <v>21882625.344999999</v>
      </c>
      <c r="BN23" s="6">
        <v>62.350593348012637</v>
      </c>
      <c r="BO23" s="1">
        <v>1033267.6179999998</v>
      </c>
      <c r="BP23" s="6">
        <v>2.9441096785175374</v>
      </c>
      <c r="BQ23" s="1">
        <v>22915892.963</v>
      </c>
      <c r="BR23" s="4">
        <v>65.294703026530186</v>
      </c>
      <c r="BS23" s="156"/>
      <c r="BT23" s="157"/>
      <c r="BU23" s="1">
        <v>71008788</v>
      </c>
      <c r="BV23" s="2">
        <v>1.2807924384398282</v>
      </c>
      <c r="BW23" s="1">
        <v>9400889</v>
      </c>
      <c r="BX23" s="2">
        <v>13.239050073633141</v>
      </c>
      <c r="BY23" s="1">
        <v>60964917</v>
      </c>
      <c r="BZ23" s="2">
        <v>85.855453553157389</v>
      </c>
      <c r="CA23" s="1">
        <v>70365806</v>
      </c>
      <c r="CB23" s="83">
        <v>99.094503626790527</v>
      </c>
      <c r="CC23" s="3"/>
      <c r="CD23" s="1"/>
      <c r="CE23" s="158">
        <v>138360807</v>
      </c>
      <c r="CF23" s="2">
        <v>2.2404001877795134</v>
      </c>
      <c r="CG23" s="158">
        <v>67140657</v>
      </c>
      <c r="CH23" s="2">
        <v>48.525777245575043</v>
      </c>
      <c r="CI23" s="158">
        <v>63480512</v>
      </c>
      <c r="CJ23" s="2">
        <v>45.880414675522964</v>
      </c>
      <c r="CK23" s="158">
        <v>130621169</v>
      </c>
      <c r="CL23" s="83">
        <v>94.406191921097999</v>
      </c>
      <c r="CM23" s="72"/>
      <c r="CN23" s="154"/>
      <c r="CO23" s="12">
        <v>105463113.69999999</v>
      </c>
      <c r="CP23" s="2">
        <v>2.1033756158470287</v>
      </c>
      <c r="CQ23" s="12">
        <v>69026921.870000005</v>
      </c>
      <c r="CR23" s="2">
        <v>65.451245889016462</v>
      </c>
      <c r="CS23" s="12">
        <v>33007115.140000001</v>
      </c>
      <c r="CT23" s="2">
        <v>31.29730763866116</v>
      </c>
      <c r="CU23" s="12">
        <v>102034037.01000001</v>
      </c>
      <c r="CV23" s="83">
        <v>96.748553527677629</v>
      </c>
      <c r="CW23" s="3"/>
      <c r="CX23" s="11"/>
      <c r="CY23" s="1"/>
      <c r="CZ23" s="1">
        <v>54630562</v>
      </c>
      <c r="DA23" s="34">
        <f t="shared" si="60"/>
        <v>1.738057894686831</v>
      </c>
      <c r="DB23" s="1">
        <v>39933499.399999999</v>
      </c>
      <c r="DC23" s="34">
        <f t="shared" si="61"/>
        <v>73.097361509844987</v>
      </c>
      <c r="DD23" s="1">
        <v>11920229</v>
      </c>
      <c r="DE23" s="34">
        <f t="shared" si="62"/>
        <v>21.819707803847962</v>
      </c>
      <c r="DF23" s="1">
        <f t="shared" si="0"/>
        <v>51853728.399999999</v>
      </c>
      <c r="DG23" s="33">
        <f t="shared" si="63"/>
        <v>94.917069313692949</v>
      </c>
      <c r="DH23" s="138"/>
      <c r="DI23" s="139"/>
      <c r="DJ23" s="159"/>
      <c r="DK23" s="160">
        <v>44880145.200000003</v>
      </c>
      <c r="DL23" s="142">
        <f t="shared" si="1"/>
        <v>1.5759706796528206</v>
      </c>
      <c r="DM23" s="160">
        <v>42320331.700000003</v>
      </c>
      <c r="DN23" s="142">
        <f t="shared" si="64"/>
        <v>94.296334183874251</v>
      </c>
      <c r="DO23" s="160">
        <v>2277239.5</v>
      </c>
      <c r="DP23" s="143">
        <f t="shared" si="65"/>
        <v>5.0740466410077474</v>
      </c>
      <c r="DQ23" s="160">
        <f t="shared" si="47"/>
        <v>44597571.200000003</v>
      </c>
      <c r="DR23" s="143">
        <f t="shared" si="66"/>
        <v>99.370380824882005</v>
      </c>
      <c r="DS23" s="160"/>
      <c r="DT23" s="161"/>
      <c r="DU23" s="3"/>
      <c r="DV23" s="1">
        <v>39094793.100000001</v>
      </c>
      <c r="DW23" s="142">
        <f t="shared" si="2"/>
        <v>2.0633738182182615</v>
      </c>
      <c r="DX23" s="1">
        <v>17222294.800000001</v>
      </c>
      <c r="DY23" s="142">
        <f t="shared" si="3"/>
        <v>44.052656209095012</v>
      </c>
      <c r="DZ23" s="1">
        <v>20941608.300000001</v>
      </c>
      <c r="EA23" s="143">
        <f t="shared" si="4"/>
        <v>53.566233862483337</v>
      </c>
      <c r="EB23" s="1">
        <f t="shared" si="48"/>
        <v>38163903.100000001</v>
      </c>
      <c r="EC23" s="143">
        <f t="shared" si="5"/>
        <v>97.618890071578363</v>
      </c>
      <c r="ED23" s="1"/>
      <c r="EE23" s="1"/>
      <c r="EF23" s="1"/>
      <c r="EG23" s="1">
        <v>17326577.100000001</v>
      </c>
      <c r="EH23" s="142">
        <f t="shared" si="6"/>
        <v>1.1317681429879345</v>
      </c>
      <c r="EI23" s="1">
        <v>12233569.800000001</v>
      </c>
      <c r="EJ23" s="142">
        <f t="shared" si="7"/>
        <v>70.605808229716644</v>
      </c>
      <c r="EK23" s="1">
        <v>3048926.8</v>
      </c>
      <c r="EL23" s="143">
        <f t="shared" si="8"/>
        <v>17.596821244052869</v>
      </c>
      <c r="EM23" s="1">
        <f t="shared" si="49"/>
        <v>15282496.600000001</v>
      </c>
      <c r="EN23" s="1"/>
      <c r="EO23" s="1"/>
      <c r="EP23" s="139"/>
      <c r="EQ23" s="3"/>
      <c r="ER23" s="1">
        <v>11272602.5</v>
      </c>
      <c r="ES23" s="142">
        <f t="shared" si="9"/>
        <v>0.86660173384176042</v>
      </c>
      <c r="ET23" s="1">
        <v>7915360.7999999998</v>
      </c>
      <c r="EU23" s="142">
        <f t="shared" si="10"/>
        <v>70.217687530452693</v>
      </c>
      <c r="EV23" s="1">
        <v>2425440.7999999998</v>
      </c>
      <c r="EW23" s="143">
        <f t="shared" si="11"/>
        <v>21.516245250375853</v>
      </c>
      <c r="EX23" s="1">
        <f t="shared" si="50"/>
        <v>10340801.6</v>
      </c>
      <c r="EY23" s="143">
        <f t="shared" si="12"/>
        <v>91.733932780828553</v>
      </c>
      <c r="EZ23" s="1"/>
      <c r="FA23" s="139"/>
      <c r="FB23" s="3"/>
      <c r="FC23" s="1">
        <v>10707385.199999999</v>
      </c>
      <c r="FD23" s="142">
        <f t="shared" si="13"/>
        <v>1.0824403233813789</v>
      </c>
      <c r="FE23" s="1">
        <v>7961516.0999999996</v>
      </c>
      <c r="FF23" s="142">
        <f t="shared" si="14"/>
        <v>74.355372028644311</v>
      </c>
      <c r="FG23" s="1">
        <v>2400985</v>
      </c>
      <c r="FH23" s="143">
        <f t="shared" si="15"/>
        <v>22.423635230756432</v>
      </c>
      <c r="FI23" s="1">
        <f t="shared" si="51"/>
        <v>10362501.1</v>
      </c>
      <c r="FJ23" s="143">
        <f t="shared" si="16"/>
        <v>96.779007259400743</v>
      </c>
      <c r="FK23" s="1"/>
      <c r="FL23" s="92"/>
      <c r="FM23" s="155"/>
      <c r="FN23" s="1">
        <v>7956556.2999999998</v>
      </c>
      <c r="FO23" s="142">
        <f t="shared" si="17"/>
        <v>1.0503249422255834</v>
      </c>
      <c r="FP23" s="1">
        <v>5575577.0999999996</v>
      </c>
      <c r="FQ23" s="142">
        <f t="shared" si="18"/>
        <v>70.075254793333144</v>
      </c>
      <c r="FR23" s="1">
        <v>1517731.2</v>
      </c>
      <c r="FS23" s="143">
        <f t="shared" si="19"/>
        <v>19.075227306567289</v>
      </c>
      <c r="FT23" s="1">
        <f t="shared" si="52"/>
        <v>7093308.2999999998</v>
      </c>
      <c r="FU23" s="143">
        <f t="shared" si="20"/>
        <v>89.150482099900429</v>
      </c>
      <c r="FV23" s="1"/>
      <c r="FW23" s="92"/>
      <c r="FX23" s="3"/>
      <c r="FY23" s="1">
        <v>5215078</v>
      </c>
      <c r="FZ23" s="142">
        <f t="shared" si="21"/>
        <v>1.0639280985711903</v>
      </c>
      <c r="GA23" s="1">
        <v>4156498.1</v>
      </c>
      <c r="GB23" s="142">
        <f t="shared" si="22"/>
        <v>79.701551923096829</v>
      </c>
      <c r="GC23" s="1">
        <v>953454.1</v>
      </c>
      <c r="GD23" s="143">
        <f t="shared" si="23"/>
        <v>18.282643135922417</v>
      </c>
      <c r="GE23" s="1">
        <f t="shared" si="53"/>
        <v>5109952.2</v>
      </c>
      <c r="GF23" s="143">
        <f t="shared" si="24"/>
        <v>97.984195059019257</v>
      </c>
      <c r="GG23" s="1"/>
      <c r="GH23" s="139"/>
      <c r="GI23" s="3"/>
      <c r="GJ23" s="1">
        <v>7301916.7000000002</v>
      </c>
      <c r="GK23" s="142">
        <f t="shared" si="25"/>
        <v>2.0433146661061197</v>
      </c>
      <c r="GL23" s="1">
        <v>5957958.4000000004</v>
      </c>
      <c r="GM23" s="142">
        <f t="shared" si="26"/>
        <v>81.594444921564218</v>
      </c>
      <c r="GN23" s="1">
        <v>1165625.6000000001</v>
      </c>
      <c r="GO23" s="143">
        <f t="shared" si="27"/>
        <v>15.963282626875216</v>
      </c>
      <c r="GP23" s="1">
        <f t="shared" si="54"/>
        <v>7123584</v>
      </c>
      <c r="GQ23" s="143">
        <f t="shared" si="28"/>
        <v>97.557727548439431</v>
      </c>
      <c r="GR23" s="1"/>
      <c r="GS23" s="139"/>
      <c r="GT23" s="3"/>
      <c r="GU23" s="1">
        <v>8267248.9000000004</v>
      </c>
      <c r="GV23" s="142">
        <f t="shared" si="29"/>
        <v>3.5597342501178209</v>
      </c>
      <c r="GW23" s="1">
        <v>3545447.8</v>
      </c>
      <c r="GX23" s="142">
        <f t="shared" si="30"/>
        <v>42.885460966343949</v>
      </c>
      <c r="GY23" s="1">
        <v>516102.3</v>
      </c>
      <c r="GZ23" s="143">
        <f t="shared" si="31"/>
        <v>6.2427332991026789</v>
      </c>
      <c r="HA23" s="1">
        <f t="shared" si="55"/>
        <v>4061550.0999999996</v>
      </c>
      <c r="HB23" s="143">
        <f t="shared" si="32"/>
        <v>49.128194265446631</v>
      </c>
      <c r="HC23" s="1"/>
      <c r="HD23" s="139"/>
      <c r="HE23" s="3"/>
      <c r="HF23" s="1">
        <v>1603585.5</v>
      </c>
      <c r="HG23" s="142">
        <f t="shared" si="33"/>
        <v>0.89600564313881936</v>
      </c>
      <c r="HH23" s="1">
        <v>920348.3</v>
      </c>
      <c r="HI23" s="142">
        <f t="shared" si="34"/>
        <v>57.3931542783344</v>
      </c>
      <c r="HJ23" s="1">
        <v>400200.9</v>
      </c>
      <c r="HK23" s="143">
        <f t="shared" si="35"/>
        <v>24.956630001954995</v>
      </c>
      <c r="HL23" s="1">
        <f t="shared" si="56"/>
        <v>1320549.2000000002</v>
      </c>
      <c r="HM23" s="143">
        <f t="shared" si="36"/>
        <v>82.349784280289398</v>
      </c>
      <c r="HN23" s="1"/>
      <c r="HO23" s="139"/>
      <c r="HP23" s="1">
        <v>1442969.6000000001</v>
      </c>
      <c r="HQ23" s="142">
        <f t="shared" si="37"/>
        <v>1.0354130780784119</v>
      </c>
      <c r="HR23" s="1">
        <v>892806.9</v>
      </c>
      <c r="HS23" s="142">
        <f t="shared" si="38"/>
        <v>61.872883531295464</v>
      </c>
      <c r="HT23" s="1"/>
      <c r="HU23" s="139"/>
      <c r="HV23" s="1">
        <v>1259373.6000000001</v>
      </c>
      <c r="HW23" s="142">
        <f t="shared" si="39"/>
        <v>1.2862096557660383</v>
      </c>
      <c r="HX23" s="1">
        <v>691141.7</v>
      </c>
      <c r="HY23" s="142">
        <f t="shared" si="40"/>
        <v>54.879798973076767</v>
      </c>
      <c r="HZ23" s="1"/>
      <c r="IA23" s="139"/>
      <c r="IB23" s="1">
        <v>905935.3</v>
      </c>
      <c r="IC23" s="142">
        <f t="shared" si="41"/>
        <v>1.2213843372186819</v>
      </c>
      <c r="ID23" s="1">
        <v>564665.1</v>
      </c>
      <c r="IE23" s="142">
        <f t="shared" si="42"/>
        <v>62.329517350742371</v>
      </c>
      <c r="IF23" s="1"/>
      <c r="IG23" s="139"/>
      <c r="IH23" s="1">
        <v>862984.9</v>
      </c>
      <c r="II23" s="142">
        <f t="shared" si="43"/>
        <v>1.3446334294443123</v>
      </c>
      <c r="IJ23" s="1">
        <v>520387.4</v>
      </c>
      <c r="IK23" s="142">
        <f t="shared" si="44"/>
        <v>60.300869690767477</v>
      </c>
      <c r="IL23" s="1"/>
      <c r="IM23" s="139"/>
      <c r="IN23" s="1">
        <v>740837.1</v>
      </c>
      <c r="IO23" s="142">
        <f t="shared" si="45"/>
        <v>1.8373119930047552</v>
      </c>
      <c r="IP23" s="1">
        <v>416681.7</v>
      </c>
      <c r="IQ23" s="142">
        <f t="shared" si="46"/>
        <v>56.244712906521556</v>
      </c>
      <c r="IR23" s="1"/>
      <c r="IS23" s="139"/>
    </row>
    <row r="24" spans="1:253" x14ac:dyDescent="0.2">
      <c r="A24" s="194" t="s">
        <v>93</v>
      </c>
      <c r="B24" s="48"/>
      <c r="C24" s="24"/>
      <c r="D24" s="24">
        <v>9398733.3249999993</v>
      </c>
      <c r="E24" s="24">
        <v>11588806.632999999</v>
      </c>
      <c r="F24" s="30">
        <v>0.13438619235157717</v>
      </c>
      <c r="G24" s="24">
        <v>0</v>
      </c>
      <c r="H24" s="24">
        <v>11588806.632999999</v>
      </c>
      <c r="I24" s="24">
        <v>10324724.223999999</v>
      </c>
      <c r="J24" s="30">
        <v>89.092212433673453</v>
      </c>
      <c r="K24" s="25">
        <v>1002636.2663999987</v>
      </c>
      <c r="L24" s="30">
        <v>8.6517645703477051</v>
      </c>
      <c r="M24" s="24">
        <v>11327360.490399998</v>
      </c>
      <c r="N24" s="55">
        <v>97.743977004021161</v>
      </c>
      <c r="O24" s="81"/>
      <c r="P24" s="91"/>
      <c r="Q24" s="1">
        <v>9389527.5999999996</v>
      </c>
      <c r="R24" s="1">
        <v>9389527.5999999996</v>
      </c>
      <c r="S24" s="2">
        <v>8.9407282557629961E-2</v>
      </c>
      <c r="T24" s="1">
        <v>0</v>
      </c>
      <c r="U24" s="1">
        <v>9389527.5999999996</v>
      </c>
      <c r="V24" s="1">
        <v>8987864.2529999968</v>
      </c>
      <c r="W24" s="2">
        <v>95.722219859069341</v>
      </c>
      <c r="X24" s="1">
        <v>0</v>
      </c>
      <c r="Y24" s="2">
        <v>0</v>
      </c>
      <c r="Z24" s="1">
        <v>8987864.2529999968</v>
      </c>
      <c r="AA24" s="4">
        <v>95.722219859069341</v>
      </c>
      <c r="AB24" s="153"/>
      <c r="AC24" s="154"/>
      <c r="AD24" s="1">
        <v>9356180.592000002</v>
      </c>
      <c r="AE24" s="1">
        <v>10351180.591000002</v>
      </c>
      <c r="AF24" s="6">
        <v>0.12096673249995399</v>
      </c>
      <c r="AG24" s="1">
        <v>0</v>
      </c>
      <c r="AH24" s="1">
        <v>10351180.591000002</v>
      </c>
      <c r="AI24" s="1">
        <v>9936658.9239999987</v>
      </c>
      <c r="AJ24" s="11">
        <v>95.995416529005254</v>
      </c>
      <c r="AK24" s="1">
        <v>355297.11600000039</v>
      </c>
      <c r="AL24" s="11">
        <v>3.4324308505342773</v>
      </c>
      <c r="AM24" s="1">
        <v>10291956.039999999</v>
      </c>
      <c r="AN24" s="86">
        <v>99.427847379539529</v>
      </c>
      <c r="AO24" s="155"/>
      <c r="AP24" s="154"/>
      <c r="AQ24" s="1">
        <v>13314648.804000001</v>
      </c>
      <c r="AR24" s="6">
        <v>0.16893167353449678</v>
      </c>
      <c r="AS24" s="1">
        <v>13019946.896</v>
      </c>
      <c r="AT24" s="6">
        <v>97.786634012370882</v>
      </c>
      <c r="AU24" s="1">
        <v>117384.65300000002</v>
      </c>
      <c r="AV24" s="6">
        <v>0.88162034709270887</v>
      </c>
      <c r="AW24" s="1">
        <v>13137331.549000001</v>
      </c>
      <c r="AX24" s="4">
        <v>98.668254359463603</v>
      </c>
      <c r="AY24" s="155"/>
      <c r="AZ24" s="154"/>
      <c r="BA24" s="1">
        <v>29667947.296</v>
      </c>
      <c r="BB24" s="6">
        <v>0.38427218892367571</v>
      </c>
      <c r="BC24" s="1">
        <v>28034745.719000001</v>
      </c>
      <c r="BD24" s="6">
        <v>94.495063778072037</v>
      </c>
      <c r="BE24" s="1">
        <v>796700</v>
      </c>
      <c r="BF24" s="6">
        <v>2.6853896970061544</v>
      </c>
      <c r="BG24" s="1">
        <v>28831445.719000001</v>
      </c>
      <c r="BH24" s="4">
        <v>97.180453475078195</v>
      </c>
      <c r="BI24" s="155"/>
      <c r="BJ24" s="154"/>
      <c r="BK24" s="1">
        <v>8360363</v>
      </c>
      <c r="BL24" s="6">
        <v>0.1051095511950822</v>
      </c>
      <c r="BM24" s="1">
        <v>8353293.1560000004</v>
      </c>
      <c r="BN24" s="6">
        <v>99.915436159889239</v>
      </c>
      <c r="BO24" s="1">
        <v>0</v>
      </c>
      <c r="BP24" s="6">
        <v>0</v>
      </c>
      <c r="BQ24" s="1">
        <v>8353293.1560000004</v>
      </c>
      <c r="BR24" s="4">
        <v>99.915436159889239</v>
      </c>
      <c r="BS24" s="156"/>
      <c r="BT24" s="157"/>
      <c r="BU24" s="1">
        <v>29401876</v>
      </c>
      <c r="BV24" s="2">
        <v>0.53032450654904084</v>
      </c>
      <c r="BW24" s="1">
        <v>7418017</v>
      </c>
      <c r="BX24" s="2">
        <v>25.229740442412584</v>
      </c>
      <c r="BY24" s="1">
        <v>21983861</v>
      </c>
      <c r="BZ24" s="2">
        <v>74.770266359874455</v>
      </c>
      <c r="CA24" s="1">
        <v>29401878</v>
      </c>
      <c r="CB24" s="83">
        <v>100.00000680228705</v>
      </c>
      <c r="CC24" s="3"/>
      <c r="CD24" s="1"/>
      <c r="CE24" s="158">
        <v>33057332</v>
      </c>
      <c r="CF24" s="2">
        <v>0.53527913305889951</v>
      </c>
      <c r="CG24" s="158">
        <v>28292001</v>
      </c>
      <c r="CH24" s="2">
        <v>85.584647303055192</v>
      </c>
      <c r="CI24" s="158">
        <v>1000601</v>
      </c>
      <c r="CJ24" s="2">
        <v>3.0268655679774761</v>
      </c>
      <c r="CK24" s="158">
        <v>29292602</v>
      </c>
      <c r="CL24" s="83">
        <v>88.611512871032659</v>
      </c>
      <c r="CM24" s="72"/>
      <c r="CN24" s="154"/>
      <c r="CO24" s="12">
        <v>34094639.280000001</v>
      </c>
      <c r="CP24" s="2">
        <v>0.67998971751060966</v>
      </c>
      <c r="CQ24" s="12">
        <v>27473825.798</v>
      </c>
      <c r="CR24" s="2">
        <v>80.581071916828336</v>
      </c>
      <c r="CS24" s="12">
        <v>3666700.0759999999</v>
      </c>
      <c r="CT24" s="2">
        <v>10.754476813458751</v>
      </c>
      <c r="CU24" s="12">
        <v>31140525.874000002</v>
      </c>
      <c r="CV24" s="83">
        <v>91.335548730287087</v>
      </c>
      <c r="CW24" s="3"/>
      <c r="CX24" s="11"/>
      <c r="CY24" s="1"/>
      <c r="CZ24" s="1">
        <v>25610957.899999999</v>
      </c>
      <c r="DA24" s="34">
        <f t="shared" si="60"/>
        <v>0.81480632706262579</v>
      </c>
      <c r="DB24" s="1">
        <v>22187689.899999999</v>
      </c>
      <c r="DC24" s="34">
        <f t="shared" si="61"/>
        <v>86.633580776765868</v>
      </c>
      <c r="DD24" s="1">
        <v>3041207</v>
      </c>
      <c r="DE24" s="34">
        <f t="shared" si="62"/>
        <v>11.874631991019751</v>
      </c>
      <c r="DF24" s="1">
        <f t="shared" si="0"/>
        <v>25228896.899999999</v>
      </c>
      <c r="DG24" s="33">
        <f t="shared" si="63"/>
        <v>98.508212767785622</v>
      </c>
      <c r="DH24" s="138"/>
      <c r="DI24" s="139"/>
      <c r="DJ24" s="159"/>
      <c r="DK24" s="160">
        <v>19101117.199999999</v>
      </c>
      <c r="DL24" s="142">
        <f t="shared" si="1"/>
        <v>0.67073759502480801</v>
      </c>
      <c r="DM24" s="160">
        <v>17991957.899999999</v>
      </c>
      <c r="DN24" s="142">
        <f t="shared" si="64"/>
        <v>94.193222896930862</v>
      </c>
      <c r="DO24" s="160">
        <v>540527.19999999995</v>
      </c>
      <c r="DP24" s="143">
        <f t="shared" si="65"/>
        <v>2.8298198180784944</v>
      </c>
      <c r="DQ24" s="160">
        <f t="shared" si="47"/>
        <v>18532485.099999998</v>
      </c>
      <c r="DR24" s="143">
        <f t="shared" si="66"/>
        <v>97.023042715009353</v>
      </c>
      <c r="DS24" s="160"/>
      <c r="DT24" s="161"/>
      <c r="DU24" s="3"/>
      <c r="DV24" s="1">
        <v>13062202.5</v>
      </c>
      <c r="DW24" s="142">
        <f t="shared" si="2"/>
        <v>0.68940655544139762</v>
      </c>
      <c r="DX24" s="1">
        <v>12634780.6</v>
      </c>
      <c r="DY24" s="142">
        <f t="shared" si="3"/>
        <v>96.727796097174263</v>
      </c>
      <c r="DZ24" s="1">
        <v>41727.199999999997</v>
      </c>
      <c r="EA24" s="143">
        <f t="shared" si="4"/>
        <v>0.3194499549367727</v>
      </c>
      <c r="EB24" s="1">
        <f t="shared" si="48"/>
        <v>12676507.799999999</v>
      </c>
      <c r="EC24" s="143">
        <f t="shared" si="5"/>
        <v>97.047246052111035</v>
      </c>
      <c r="ED24" s="1"/>
      <c r="EE24" s="1"/>
      <c r="EF24" s="1"/>
      <c r="EG24" s="1">
        <v>8465693.6999999993</v>
      </c>
      <c r="EH24" s="142">
        <f t="shared" si="6"/>
        <v>0.55297722006233152</v>
      </c>
      <c r="EI24" s="1">
        <v>8309976.7000000002</v>
      </c>
      <c r="EJ24" s="142">
        <f t="shared" si="7"/>
        <v>98.160611457038669</v>
      </c>
      <c r="EK24" s="1"/>
      <c r="EL24" s="143">
        <f t="shared" si="8"/>
        <v>0</v>
      </c>
      <c r="EM24" s="1">
        <f t="shared" si="49"/>
        <v>8309976.7000000002</v>
      </c>
      <c r="EN24" s="1"/>
      <c r="EO24" s="1"/>
      <c r="EP24" s="139"/>
      <c r="EQ24" s="3"/>
      <c r="ER24" s="1">
        <v>2931783.2</v>
      </c>
      <c r="ES24" s="142">
        <f t="shared" si="9"/>
        <v>0.22538614347202829</v>
      </c>
      <c r="ET24" s="1">
        <v>2921974.7</v>
      </c>
      <c r="EU24" s="142">
        <f t="shared" si="10"/>
        <v>99.665442519760674</v>
      </c>
      <c r="EV24" s="1"/>
      <c r="EW24" s="143">
        <f t="shared" si="11"/>
        <v>0</v>
      </c>
      <c r="EX24" s="1">
        <f t="shared" si="50"/>
        <v>2921974.7</v>
      </c>
      <c r="EY24" s="143">
        <f t="shared" si="12"/>
        <v>99.665442519760674</v>
      </c>
      <c r="EZ24" s="1"/>
      <c r="FA24" s="139"/>
      <c r="FB24" s="3"/>
      <c r="FC24" s="1">
        <v>1890088.7</v>
      </c>
      <c r="FD24" s="142">
        <f t="shared" si="13"/>
        <v>0.19107449535368262</v>
      </c>
      <c r="FE24" s="1">
        <v>1881655.8</v>
      </c>
      <c r="FF24" s="142">
        <f t="shared" si="14"/>
        <v>99.553835753845846</v>
      </c>
      <c r="FG24" s="1"/>
      <c r="FH24" s="143">
        <f t="shared" si="15"/>
        <v>0</v>
      </c>
      <c r="FI24" s="1">
        <f t="shared" si="51"/>
        <v>1881655.8</v>
      </c>
      <c r="FJ24" s="143">
        <f t="shared" si="16"/>
        <v>99.553835753845846</v>
      </c>
      <c r="FK24" s="1"/>
      <c r="FL24" s="92"/>
      <c r="FM24" s="155"/>
      <c r="FN24" s="1">
        <v>1284143.3</v>
      </c>
      <c r="FO24" s="142">
        <f t="shared" si="17"/>
        <v>0.16951652027924069</v>
      </c>
      <c r="FP24" s="1">
        <v>1244696.6000000001</v>
      </c>
      <c r="FQ24" s="142">
        <f t="shared" si="18"/>
        <v>96.928169932436674</v>
      </c>
      <c r="FR24" s="1">
        <v>153.6</v>
      </c>
      <c r="FS24" s="143">
        <f t="shared" si="19"/>
        <v>1.1961281891203263E-2</v>
      </c>
      <c r="FT24" s="1">
        <f t="shared" si="52"/>
        <v>1244850.2000000002</v>
      </c>
      <c r="FU24" s="143">
        <f t="shared" si="20"/>
        <v>96.940131214327891</v>
      </c>
      <c r="FV24" s="1"/>
      <c r="FW24" s="92"/>
      <c r="FX24" s="3"/>
      <c r="FY24" s="1">
        <v>866802.4</v>
      </c>
      <c r="FZ24" s="142">
        <f t="shared" si="21"/>
        <v>0.17683636357288315</v>
      </c>
      <c r="GA24" s="1">
        <v>848196</v>
      </c>
      <c r="GB24" s="142">
        <f t="shared" si="22"/>
        <v>97.853443876020634</v>
      </c>
      <c r="GC24" s="1"/>
      <c r="GD24" s="143">
        <f t="shared" si="23"/>
        <v>0</v>
      </c>
      <c r="GE24" s="1">
        <f t="shared" si="53"/>
        <v>848196</v>
      </c>
      <c r="GF24" s="143">
        <f t="shared" si="24"/>
        <v>97.853443876020634</v>
      </c>
      <c r="GG24" s="1"/>
      <c r="GH24" s="139"/>
      <c r="GI24" s="3"/>
      <c r="GJ24" s="1">
        <v>752712.3</v>
      </c>
      <c r="GK24" s="142">
        <f t="shared" si="25"/>
        <v>0.21063347407790467</v>
      </c>
      <c r="GL24" s="1">
        <v>726847.7</v>
      </c>
      <c r="GM24" s="142">
        <f t="shared" si="26"/>
        <v>96.563813292276464</v>
      </c>
      <c r="GN24" s="1">
        <v>21559.200000000001</v>
      </c>
      <c r="GO24" s="143">
        <f t="shared" si="27"/>
        <v>2.8642019002479433</v>
      </c>
      <c r="GP24" s="1">
        <f t="shared" si="54"/>
        <v>748406.89999999991</v>
      </c>
      <c r="GQ24" s="143">
        <f t="shared" si="28"/>
        <v>99.428015192524398</v>
      </c>
      <c r="GR24" s="1"/>
      <c r="GS24" s="139"/>
      <c r="GT24" s="3"/>
      <c r="GU24" s="1">
        <v>548494.6</v>
      </c>
      <c r="GV24" s="142">
        <f t="shared" si="29"/>
        <v>0.23617227898202917</v>
      </c>
      <c r="GW24" s="1">
        <v>522379.2</v>
      </c>
      <c r="GX24" s="142">
        <f t="shared" si="30"/>
        <v>95.23871338022289</v>
      </c>
      <c r="GY24" s="1">
        <v>6828.5</v>
      </c>
      <c r="GZ24" s="143">
        <f t="shared" si="31"/>
        <v>1.2449530040952088</v>
      </c>
      <c r="HA24" s="1">
        <f t="shared" si="55"/>
        <v>529207.69999999995</v>
      </c>
      <c r="HB24" s="143">
        <f t="shared" si="32"/>
        <v>96.483666384318084</v>
      </c>
      <c r="HC24" s="1"/>
      <c r="HD24" s="139"/>
      <c r="HE24" s="3"/>
      <c r="HF24" s="1">
        <v>486510.7</v>
      </c>
      <c r="HG24" s="142">
        <f t="shared" si="33"/>
        <v>0.27183853473819586</v>
      </c>
      <c r="HH24" s="1">
        <v>430469.6</v>
      </c>
      <c r="HI24" s="142">
        <f t="shared" si="34"/>
        <v>88.481013881092423</v>
      </c>
      <c r="HJ24" s="1">
        <v>1143.3</v>
      </c>
      <c r="HK24" s="143">
        <f t="shared" si="35"/>
        <v>0.23499997019592786</v>
      </c>
      <c r="HL24" s="1">
        <f t="shared" si="56"/>
        <v>431612.89999999997</v>
      </c>
      <c r="HM24" s="143">
        <f t="shared" si="36"/>
        <v>88.716013851288352</v>
      </c>
      <c r="HN24" s="1"/>
      <c r="HO24" s="139"/>
      <c r="HP24" s="1">
        <v>402049.2</v>
      </c>
      <c r="HQ24" s="142">
        <f t="shared" si="37"/>
        <v>0.28849325703809908</v>
      </c>
      <c r="HR24" s="1">
        <v>379881.3</v>
      </c>
      <c r="HS24" s="142">
        <f t="shared" si="38"/>
        <v>94.486271829417888</v>
      </c>
      <c r="HT24" s="1"/>
      <c r="HU24" s="139"/>
      <c r="HV24" s="1">
        <v>317957.3</v>
      </c>
      <c r="HW24" s="142">
        <f t="shared" si="39"/>
        <v>0.32473266819417124</v>
      </c>
      <c r="HX24" s="1">
        <v>299088.5</v>
      </c>
      <c r="HY24" s="142">
        <f t="shared" si="40"/>
        <v>94.065618244965606</v>
      </c>
      <c r="HZ24" s="1"/>
      <c r="IA24" s="139"/>
      <c r="IB24" s="1">
        <v>229556.9</v>
      </c>
      <c r="IC24" s="142">
        <f t="shared" si="41"/>
        <v>0.30948921204469598</v>
      </c>
      <c r="ID24" s="1">
        <v>221740.7</v>
      </c>
      <c r="IE24" s="142">
        <f t="shared" si="42"/>
        <v>96.595092545682576</v>
      </c>
      <c r="IF24" s="1"/>
      <c r="IG24" s="139"/>
      <c r="IH24" s="1">
        <v>164230.20000000001</v>
      </c>
      <c r="II24" s="142">
        <f t="shared" si="43"/>
        <v>0.25589024448090031</v>
      </c>
      <c r="IJ24" s="1">
        <v>160752.79999999999</v>
      </c>
      <c r="IK24" s="142">
        <f t="shared" si="44"/>
        <v>97.882606244162133</v>
      </c>
      <c r="IL24" s="1"/>
      <c r="IM24" s="139"/>
      <c r="IN24" s="1">
        <v>116521.60000000001</v>
      </c>
      <c r="IO24" s="142">
        <f t="shared" si="45"/>
        <v>0.28897922785468344</v>
      </c>
      <c r="IP24" s="1">
        <v>96444.7</v>
      </c>
      <c r="IQ24" s="142">
        <f t="shared" si="46"/>
        <v>82.769804053497381</v>
      </c>
      <c r="IR24" s="1"/>
      <c r="IS24" s="139"/>
    </row>
    <row r="25" spans="1:253" x14ac:dyDescent="0.2">
      <c r="A25" s="194" t="s">
        <v>94</v>
      </c>
      <c r="B25" s="48"/>
      <c r="C25" s="24"/>
      <c r="D25" s="24">
        <v>37696382.761999995</v>
      </c>
      <c r="E25" s="24">
        <v>37763584.056999996</v>
      </c>
      <c r="F25" s="30">
        <v>0.43791431091082167</v>
      </c>
      <c r="G25" s="24">
        <v>0</v>
      </c>
      <c r="H25" s="24">
        <v>37763584.056999996</v>
      </c>
      <c r="I25" s="24">
        <v>20230490.412</v>
      </c>
      <c r="J25" s="30">
        <v>53.571425798632589</v>
      </c>
      <c r="K25" s="25">
        <v>16625210.102000002</v>
      </c>
      <c r="L25" s="30">
        <v>44.024449789792378</v>
      </c>
      <c r="M25" s="24">
        <v>36855700.513999999</v>
      </c>
      <c r="N25" s="55">
        <v>97.59587558842496</v>
      </c>
      <c r="O25" s="81"/>
      <c r="P25" s="91"/>
      <c r="Q25" s="1">
        <v>41428837.399000004</v>
      </c>
      <c r="R25" s="1">
        <v>36368538.835999995</v>
      </c>
      <c r="S25" s="2">
        <v>0.34630200436477659</v>
      </c>
      <c r="T25" s="1">
        <v>0</v>
      </c>
      <c r="U25" s="1">
        <v>36368538.835999995</v>
      </c>
      <c r="V25" s="1">
        <v>18752516.989999998</v>
      </c>
      <c r="W25" s="2">
        <v>51.56247017391172</v>
      </c>
      <c r="X25" s="1">
        <v>15544934.727000002</v>
      </c>
      <c r="Y25" s="2">
        <v>42.742807999788525</v>
      </c>
      <c r="Z25" s="1">
        <v>34297451.717</v>
      </c>
      <c r="AA25" s="4">
        <v>94.305278173700245</v>
      </c>
      <c r="AB25" s="153"/>
      <c r="AC25" s="154"/>
      <c r="AD25" s="1">
        <v>24798218.005999997</v>
      </c>
      <c r="AE25" s="1">
        <v>22596641.846000001</v>
      </c>
      <c r="AF25" s="6">
        <v>0.26407054785219214</v>
      </c>
      <c r="AG25" s="1">
        <v>0</v>
      </c>
      <c r="AH25" s="1">
        <v>22596641.846000001</v>
      </c>
      <c r="AI25" s="1">
        <v>15303839.680000002</v>
      </c>
      <c r="AJ25" s="11">
        <v>67.726168270038983</v>
      </c>
      <c r="AK25" s="1">
        <v>5670901.1569999997</v>
      </c>
      <c r="AL25" s="11">
        <v>25.096212063934836</v>
      </c>
      <c r="AM25" s="1">
        <v>20974740.837000001</v>
      </c>
      <c r="AN25" s="86">
        <v>92.822380333973811</v>
      </c>
      <c r="AO25" s="155"/>
      <c r="AP25" s="154"/>
      <c r="AQ25" s="1">
        <v>20824465.203000002</v>
      </c>
      <c r="AR25" s="6">
        <v>0.26421363484606741</v>
      </c>
      <c r="AS25" s="1">
        <v>16253219.411999999</v>
      </c>
      <c r="AT25" s="6">
        <v>78.04867617756895</v>
      </c>
      <c r="AU25" s="1">
        <v>3876926.2359999996</v>
      </c>
      <c r="AV25" s="6">
        <v>18.617170708621529</v>
      </c>
      <c r="AW25" s="1">
        <v>20130145.647999998</v>
      </c>
      <c r="AX25" s="4">
        <v>96.665846886190494</v>
      </c>
      <c r="AY25" s="155"/>
      <c r="AZ25" s="154"/>
      <c r="BA25" s="1">
        <v>23180000</v>
      </c>
      <c r="BB25" s="6">
        <v>0.30023746673069468</v>
      </c>
      <c r="BC25" s="1">
        <v>15652698.777999999</v>
      </c>
      <c r="BD25" s="6">
        <v>67.526741924072482</v>
      </c>
      <c r="BE25" s="1">
        <v>6549029.1469999999</v>
      </c>
      <c r="BF25" s="6">
        <v>28.252929883520277</v>
      </c>
      <c r="BG25" s="1">
        <v>22201727.924999997</v>
      </c>
      <c r="BH25" s="4">
        <v>95.779671807592734</v>
      </c>
      <c r="BI25" s="155"/>
      <c r="BJ25" s="154"/>
      <c r="BK25" s="1">
        <v>22703810.383999996</v>
      </c>
      <c r="BL25" s="6">
        <v>0.28544063456102159</v>
      </c>
      <c r="BM25" s="1">
        <v>12849354.856000002</v>
      </c>
      <c r="BN25" s="6">
        <v>56.595587430801039</v>
      </c>
      <c r="BO25" s="1">
        <v>8373899.699</v>
      </c>
      <c r="BP25" s="6">
        <v>36.883234828728654</v>
      </c>
      <c r="BQ25" s="1">
        <v>21223254.555000003</v>
      </c>
      <c r="BR25" s="4">
        <v>93.478822259529707</v>
      </c>
      <c r="BS25" s="156"/>
      <c r="BT25" s="157"/>
      <c r="BU25" s="1">
        <v>20127812</v>
      </c>
      <c r="BV25" s="2">
        <v>0.36304730918570854</v>
      </c>
      <c r="BW25" s="1">
        <v>12056430</v>
      </c>
      <c r="BX25" s="2">
        <v>59.899357168081657</v>
      </c>
      <c r="BY25" s="1">
        <v>5978483</v>
      </c>
      <c r="BZ25" s="2">
        <v>29.702597579905856</v>
      </c>
      <c r="CA25" s="1">
        <v>18034913</v>
      </c>
      <c r="CB25" s="83">
        <v>89.601954747987506</v>
      </c>
      <c r="CC25" s="3"/>
      <c r="CD25" s="1"/>
      <c r="CE25" s="158">
        <v>13645540</v>
      </c>
      <c r="CF25" s="2">
        <v>0.22095469838039369</v>
      </c>
      <c r="CG25" s="158">
        <v>9992303</v>
      </c>
      <c r="CH25" s="2">
        <v>73.227611366058071</v>
      </c>
      <c r="CI25" s="158">
        <v>1977562</v>
      </c>
      <c r="CJ25" s="2">
        <v>14.492368935197874</v>
      </c>
      <c r="CK25" s="158">
        <v>11969865</v>
      </c>
      <c r="CL25" s="83">
        <v>87.719980301255944</v>
      </c>
      <c r="CM25" s="72"/>
      <c r="CN25" s="154"/>
      <c r="CO25" s="12">
        <v>11905437.665999999</v>
      </c>
      <c r="CP25" s="2">
        <v>0.23744422484893085</v>
      </c>
      <c r="CQ25" s="12">
        <v>9919934.2350000013</v>
      </c>
      <c r="CR25" s="2">
        <v>83.32271784791017</v>
      </c>
      <c r="CS25" s="12">
        <v>1172736.7</v>
      </c>
      <c r="CT25" s="2">
        <v>9.8504291307924436</v>
      </c>
      <c r="CU25" s="12">
        <v>11092670.935000001</v>
      </c>
      <c r="CV25" s="83">
        <v>93.173146978702604</v>
      </c>
      <c r="CW25" s="3"/>
      <c r="CX25" s="11"/>
      <c r="CY25" s="1"/>
      <c r="CZ25" s="1">
        <v>7380585.9000000004</v>
      </c>
      <c r="DA25" s="34">
        <f t="shared" si="60"/>
        <v>0.23481152529438212</v>
      </c>
      <c r="DB25" s="1">
        <v>6143755.0999999996</v>
      </c>
      <c r="DC25" s="34">
        <f t="shared" si="61"/>
        <v>83.242105481083811</v>
      </c>
      <c r="DD25" s="1">
        <v>868329.8</v>
      </c>
      <c r="DE25" s="34">
        <f t="shared" si="62"/>
        <v>11.765052419483391</v>
      </c>
      <c r="DF25" s="1">
        <f t="shared" si="0"/>
        <v>7012084.8999999994</v>
      </c>
      <c r="DG25" s="33">
        <f t="shared" si="63"/>
        <v>95.007157900567208</v>
      </c>
      <c r="DH25" s="138"/>
      <c r="DI25" s="139"/>
      <c r="DJ25" s="159"/>
      <c r="DK25" s="160">
        <v>4610339.5999999996</v>
      </c>
      <c r="DL25" s="142">
        <f t="shared" si="1"/>
        <v>0.1618925250901887</v>
      </c>
      <c r="DM25" s="160">
        <v>4241669.8</v>
      </c>
      <c r="DN25" s="142">
        <f t="shared" si="64"/>
        <v>92.003413371110454</v>
      </c>
      <c r="DO25" s="160">
        <v>173207.2</v>
      </c>
      <c r="DP25" s="143">
        <f t="shared" si="65"/>
        <v>3.7569293160096064</v>
      </c>
      <c r="DQ25" s="160">
        <f t="shared" si="47"/>
        <v>4414877</v>
      </c>
      <c r="DR25" s="143">
        <f t="shared" si="66"/>
        <v>95.760342687120058</v>
      </c>
      <c r="DS25" s="160"/>
      <c r="DT25" s="161"/>
      <c r="DU25" s="3"/>
      <c r="DV25" s="1">
        <v>3551608.6</v>
      </c>
      <c r="DW25" s="142">
        <f t="shared" si="2"/>
        <v>0.18744941760028944</v>
      </c>
      <c r="DX25" s="1">
        <v>3151538.8</v>
      </c>
      <c r="DY25" s="142">
        <f t="shared" si="3"/>
        <v>88.735532400726797</v>
      </c>
      <c r="DZ25" s="1">
        <v>163423.4</v>
      </c>
      <c r="EA25" s="143">
        <f t="shared" si="4"/>
        <v>4.6013910429206639</v>
      </c>
      <c r="EB25" s="1">
        <f t="shared" si="48"/>
        <v>3314962.1999999997</v>
      </c>
      <c r="EC25" s="143">
        <f t="shared" si="5"/>
        <v>93.336923443647464</v>
      </c>
      <c r="ED25" s="1"/>
      <c r="EE25" s="1"/>
      <c r="EF25" s="1"/>
      <c r="EG25" s="1">
        <v>3184570.8</v>
      </c>
      <c r="EH25" s="142">
        <f t="shared" si="6"/>
        <v>0.20801545277685574</v>
      </c>
      <c r="EI25" s="1">
        <v>2608858</v>
      </c>
      <c r="EJ25" s="142">
        <f t="shared" si="7"/>
        <v>81.92180874107116</v>
      </c>
      <c r="EK25" s="1">
        <v>253406.4</v>
      </c>
      <c r="EL25" s="143">
        <f t="shared" si="8"/>
        <v>7.9573171995422438</v>
      </c>
      <c r="EM25" s="1">
        <f t="shared" si="49"/>
        <v>2862264.4</v>
      </c>
      <c r="EN25" s="1"/>
      <c r="EO25" s="1"/>
      <c r="EP25" s="139"/>
      <c r="EQ25" s="3"/>
      <c r="ER25" s="1">
        <v>1303897.3999999999</v>
      </c>
      <c r="ES25" s="142">
        <f t="shared" si="9"/>
        <v>0.10023947421119156</v>
      </c>
      <c r="ET25" s="1">
        <v>1033781.7</v>
      </c>
      <c r="EU25" s="142">
        <f t="shared" si="10"/>
        <v>79.283975871107643</v>
      </c>
      <c r="EV25" s="1">
        <v>152024</v>
      </c>
      <c r="EW25" s="143">
        <f t="shared" si="11"/>
        <v>11.659199565855412</v>
      </c>
      <c r="EX25" s="1">
        <f t="shared" si="50"/>
        <v>1185805.7</v>
      </c>
      <c r="EY25" s="143">
        <f t="shared" si="12"/>
        <v>90.94317543696306</v>
      </c>
      <c r="EZ25" s="1"/>
      <c r="FA25" s="139"/>
      <c r="FB25" s="3"/>
      <c r="FC25" s="1">
        <v>1150121.6000000001</v>
      </c>
      <c r="FD25" s="142">
        <f t="shared" si="13"/>
        <v>0.11626909589765287</v>
      </c>
      <c r="FE25" s="1">
        <v>674909.7</v>
      </c>
      <c r="FF25" s="142">
        <f t="shared" si="14"/>
        <v>58.681595059165915</v>
      </c>
      <c r="FG25" s="1">
        <v>228620.79999999999</v>
      </c>
      <c r="FH25" s="143">
        <f t="shared" si="15"/>
        <v>19.877967686199437</v>
      </c>
      <c r="FI25" s="1">
        <f t="shared" si="51"/>
        <v>903530.5</v>
      </c>
      <c r="FJ25" s="143">
        <f t="shared" si="16"/>
        <v>78.559562745365355</v>
      </c>
      <c r="FK25" s="1"/>
      <c r="FL25" s="92"/>
      <c r="FM25" s="155"/>
      <c r="FN25" s="1">
        <v>741965.6</v>
      </c>
      <c r="FO25" s="142">
        <f t="shared" si="17"/>
        <v>9.7945008690929578E-2</v>
      </c>
      <c r="FP25" s="1">
        <v>529123.30000000005</v>
      </c>
      <c r="FQ25" s="142">
        <f t="shared" si="18"/>
        <v>71.313723978577997</v>
      </c>
      <c r="FR25" s="1">
        <v>111834.4</v>
      </c>
      <c r="FS25" s="143">
        <f t="shared" si="19"/>
        <v>15.072720352533864</v>
      </c>
      <c r="FT25" s="1">
        <f t="shared" si="52"/>
        <v>640957.70000000007</v>
      </c>
      <c r="FU25" s="143">
        <f t="shared" si="20"/>
        <v>86.386444331111861</v>
      </c>
      <c r="FV25" s="1"/>
      <c r="FW25" s="92"/>
      <c r="FX25" s="3"/>
      <c r="FY25" s="1">
        <v>679454.2</v>
      </c>
      <c r="FZ25" s="142">
        <f t="shared" si="21"/>
        <v>0.13861545600510849</v>
      </c>
      <c r="GA25" s="1">
        <v>444464.9</v>
      </c>
      <c r="GB25" s="142">
        <f t="shared" si="22"/>
        <v>65.414990443800335</v>
      </c>
      <c r="GC25" s="1">
        <v>60495.5</v>
      </c>
      <c r="GD25" s="143">
        <f t="shared" si="23"/>
        <v>8.9035434617962483</v>
      </c>
      <c r="GE25" s="1">
        <f t="shared" si="53"/>
        <v>504960.4</v>
      </c>
      <c r="GF25" s="143">
        <f t="shared" si="24"/>
        <v>74.318533905596581</v>
      </c>
      <c r="GG25" s="1"/>
      <c r="GH25" s="139"/>
      <c r="GI25" s="3"/>
      <c r="GJ25" s="1">
        <v>608928.4</v>
      </c>
      <c r="GK25" s="142">
        <f t="shared" si="25"/>
        <v>0.17039804498571362</v>
      </c>
      <c r="GL25" s="1">
        <v>357583</v>
      </c>
      <c r="GM25" s="142">
        <f t="shared" si="26"/>
        <v>58.723324449968175</v>
      </c>
      <c r="GN25" s="1">
        <v>242543</v>
      </c>
      <c r="GO25" s="143">
        <f t="shared" si="27"/>
        <v>39.831119717851884</v>
      </c>
      <c r="GP25" s="1">
        <f t="shared" si="54"/>
        <v>600126</v>
      </c>
      <c r="GQ25" s="143">
        <f t="shared" si="28"/>
        <v>98.554444167820051</v>
      </c>
      <c r="GR25" s="1"/>
      <c r="GS25" s="139"/>
      <c r="GT25" s="3"/>
      <c r="GU25" s="1">
        <v>362582.3</v>
      </c>
      <c r="GV25" s="142">
        <f t="shared" si="29"/>
        <v>0.15612166119693027</v>
      </c>
      <c r="GW25" s="1">
        <v>220351.9</v>
      </c>
      <c r="GX25" s="142">
        <f t="shared" si="30"/>
        <v>60.77293348296373</v>
      </c>
      <c r="GY25" s="1">
        <v>43946.5</v>
      </c>
      <c r="GZ25" s="143">
        <f t="shared" si="31"/>
        <v>12.120420660357663</v>
      </c>
      <c r="HA25" s="1">
        <f t="shared" si="55"/>
        <v>264298.40000000002</v>
      </c>
      <c r="HB25" s="143">
        <f t="shared" si="32"/>
        <v>72.893354143321403</v>
      </c>
      <c r="HC25" s="1"/>
      <c r="HD25" s="139"/>
      <c r="HE25" s="3"/>
      <c r="HF25" s="1">
        <v>222439.6</v>
      </c>
      <c r="HG25" s="142">
        <f t="shared" si="33"/>
        <v>0.12428843791462427</v>
      </c>
      <c r="HH25" s="1">
        <v>134488.5</v>
      </c>
      <c r="HI25" s="142">
        <f t="shared" si="34"/>
        <v>60.460682360514937</v>
      </c>
      <c r="HJ25" s="1">
        <v>18279.7</v>
      </c>
      <c r="HK25" s="143">
        <f t="shared" si="35"/>
        <v>8.2178263222915344</v>
      </c>
      <c r="HL25" s="1">
        <f t="shared" si="56"/>
        <v>152768.20000000001</v>
      </c>
      <c r="HM25" s="143">
        <f t="shared" si="36"/>
        <v>68.678508682806481</v>
      </c>
      <c r="HN25" s="1"/>
      <c r="HO25" s="139"/>
      <c r="HP25" s="1">
        <v>147809.60000000001</v>
      </c>
      <c r="HQ25" s="142">
        <f t="shared" si="37"/>
        <v>0.10606182757109978</v>
      </c>
      <c r="HR25" s="1">
        <v>119205.3</v>
      </c>
      <c r="HS25" s="142">
        <f t="shared" si="38"/>
        <v>80.647874021714415</v>
      </c>
      <c r="HT25" s="1"/>
      <c r="HU25" s="139"/>
      <c r="HV25" s="1">
        <v>113653.3</v>
      </c>
      <c r="HW25" s="142">
        <f t="shared" si="39"/>
        <v>0.11607514392049688</v>
      </c>
      <c r="HX25" s="1">
        <v>94256.7</v>
      </c>
      <c r="HY25" s="142">
        <f t="shared" si="40"/>
        <v>82.933535585856276</v>
      </c>
      <c r="HZ25" s="1"/>
      <c r="IA25" s="139"/>
      <c r="IB25" s="1">
        <v>84062</v>
      </c>
      <c r="IC25" s="142">
        <f t="shared" si="41"/>
        <v>0.11333260791943625</v>
      </c>
      <c r="ID25" s="1">
        <v>73448.100000000006</v>
      </c>
      <c r="IE25" s="142">
        <f t="shared" si="42"/>
        <v>87.373724155980113</v>
      </c>
      <c r="IF25" s="1"/>
      <c r="IG25" s="139"/>
      <c r="IH25" s="1">
        <v>68508.7</v>
      </c>
      <c r="II25" s="142">
        <f t="shared" si="43"/>
        <v>0.10674472777886561</v>
      </c>
      <c r="IJ25" s="1">
        <v>58133.9</v>
      </c>
      <c r="IK25" s="142">
        <f t="shared" si="44"/>
        <v>84.856229938679334</v>
      </c>
      <c r="IL25" s="1"/>
      <c r="IM25" s="139"/>
      <c r="IN25" s="1">
        <v>54015.9</v>
      </c>
      <c r="IO25" s="142">
        <f t="shared" si="45"/>
        <v>0.13396205573795583</v>
      </c>
      <c r="IP25" s="1">
        <v>43033.8</v>
      </c>
      <c r="IQ25" s="142">
        <f t="shared" si="46"/>
        <v>79.668764197208603</v>
      </c>
      <c r="IR25" s="1"/>
      <c r="IS25" s="139"/>
    </row>
    <row r="26" spans="1:253" x14ac:dyDescent="0.2">
      <c r="A26" s="193" t="s">
        <v>97</v>
      </c>
      <c r="B26" s="47"/>
      <c r="C26" s="23"/>
      <c r="D26" s="23">
        <v>173235961.43600002</v>
      </c>
      <c r="E26" s="23">
        <v>180636060.74700004</v>
      </c>
      <c r="F26" s="29">
        <v>2.0946930235295027</v>
      </c>
      <c r="G26" s="23">
        <v>0</v>
      </c>
      <c r="H26" s="23">
        <v>180636060.74700004</v>
      </c>
      <c r="I26" s="23">
        <v>136882511.53200001</v>
      </c>
      <c r="J26" s="29">
        <v>75.778065003154865</v>
      </c>
      <c r="K26" s="7">
        <v>43462190.596999988</v>
      </c>
      <c r="L26" s="29">
        <v>24.060639064684541</v>
      </c>
      <c r="M26" s="23">
        <v>180344702.12900001</v>
      </c>
      <c r="N26" s="54">
        <v>99.838704067839416</v>
      </c>
      <c r="O26" s="80"/>
      <c r="P26" s="90"/>
      <c r="Q26" s="1">
        <v>144237727.30599999</v>
      </c>
      <c r="R26" s="1">
        <v>153327212.92300001</v>
      </c>
      <c r="S26" s="2">
        <v>1.4599849996266643</v>
      </c>
      <c r="T26" s="1">
        <v>0</v>
      </c>
      <c r="U26" s="1">
        <v>153327212.92300001</v>
      </c>
      <c r="V26" s="1">
        <v>125871282.12200001</v>
      </c>
      <c r="W26" s="2">
        <v>82.093243412186595</v>
      </c>
      <c r="X26" s="1">
        <v>27244321.995000001</v>
      </c>
      <c r="Y26" s="2">
        <v>17.768745335951508</v>
      </c>
      <c r="Z26" s="1">
        <v>153115604.11700001</v>
      </c>
      <c r="AA26" s="4">
        <v>99.861988748138103</v>
      </c>
      <c r="AB26" s="153"/>
      <c r="AC26" s="154"/>
      <c r="AD26" s="1">
        <v>141509390.52700001</v>
      </c>
      <c r="AE26" s="1">
        <v>121226906.51099999</v>
      </c>
      <c r="AF26" s="6">
        <v>1.4166908443722142</v>
      </c>
      <c r="AG26" s="1">
        <v>93761.774000000005</v>
      </c>
      <c r="AH26" s="1">
        <v>121133144.73699999</v>
      </c>
      <c r="AI26" s="1">
        <v>102667613.13500001</v>
      </c>
      <c r="AJ26" s="11">
        <v>84.69045040399844</v>
      </c>
      <c r="AK26" s="1">
        <v>18295531.523000006</v>
      </c>
      <c r="AL26" s="11">
        <v>15.091972607038265</v>
      </c>
      <c r="AM26" s="1">
        <v>120963144.65800001</v>
      </c>
      <c r="AN26" s="86">
        <v>99.782423011036698</v>
      </c>
      <c r="AO26" s="155"/>
      <c r="AP26" s="154"/>
      <c r="AQ26" s="1">
        <v>120305402.80500001</v>
      </c>
      <c r="AR26" s="6">
        <v>1.5263934731034603</v>
      </c>
      <c r="AS26" s="1">
        <v>102732372.37800001</v>
      </c>
      <c r="AT26" s="6">
        <v>85.392983176754171</v>
      </c>
      <c r="AU26" s="1">
        <v>17532462.690000001</v>
      </c>
      <c r="AV26" s="6">
        <v>14.573296195531574</v>
      </c>
      <c r="AW26" s="1">
        <v>120264835.068</v>
      </c>
      <c r="AX26" s="4">
        <v>99.966279372285754</v>
      </c>
      <c r="AY26" s="155"/>
      <c r="AZ26" s="154"/>
      <c r="BA26" s="1">
        <v>115860122.70600002</v>
      </c>
      <c r="BB26" s="6">
        <v>1.5006708255546541</v>
      </c>
      <c r="BC26" s="1">
        <v>103512728.16199999</v>
      </c>
      <c r="BD26" s="6">
        <v>89.342843546496084</v>
      </c>
      <c r="BE26" s="1">
        <v>11409045.468999999</v>
      </c>
      <c r="BF26" s="6">
        <v>9.8472582304706648</v>
      </c>
      <c r="BG26" s="1">
        <v>114921773.63099998</v>
      </c>
      <c r="BH26" s="4">
        <v>99.190101776966756</v>
      </c>
      <c r="BI26" s="155"/>
      <c r="BJ26" s="154"/>
      <c r="BK26" s="1">
        <v>105104116.09999999</v>
      </c>
      <c r="BL26" s="6">
        <v>1.3214075120932922</v>
      </c>
      <c r="BM26" s="1">
        <v>83374986.225999996</v>
      </c>
      <c r="BN26" s="6">
        <v>79.326090470780329</v>
      </c>
      <c r="BO26" s="1">
        <v>21593194.515999995</v>
      </c>
      <c r="BP26" s="6">
        <v>20.5445755287599</v>
      </c>
      <c r="BQ26" s="1">
        <v>104968180.74199998</v>
      </c>
      <c r="BR26" s="4">
        <v>99.870665999540236</v>
      </c>
      <c r="BS26" s="156"/>
      <c r="BT26" s="157"/>
      <c r="BU26" s="1">
        <v>87809388</v>
      </c>
      <c r="BV26" s="2">
        <v>1.5838265001006491</v>
      </c>
      <c r="BW26" s="1">
        <v>63036902</v>
      </c>
      <c r="BX26" s="2">
        <v>71.788339989341452</v>
      </c>
      <c r="BY26" s="1">
        <v>24075036</v>
      </c>
      <c r="BZ26" s="2">
        <v>27.417382751830587</v>
      </c>
      <c r="CA26" s="1">
        <v>87111938</v>
      </c>
      <c r="CB26" s="83">
        <v>99.205722741172053</v>
      </c>
      <c r="CC26" s="3"/>
      <c r="CD26" s="1"/>
      <c r="CE26" s="158">
        <v>71043343</v>
      </c>
      <c r="CF26" s="2">
        <v>1.15036564507523</v>
      </c>
      <c r="CG26" s="158">
        <v>61685848.200000003</v>
      </c>
      <c r="CH26" s="2">
        <v>86.828470614058801</v>
      </c>
      <c r="CI26" s="158">
        <v>7749473</v>
      </c>
      <c r="CJ26" s="2">
        <v>10.908091698331257</v>
      </c>
      <c r="CK26" s="158">
        <v>69435321.200000003</v>
      </c>
      <c r="CL26" s="83">
        <v>97.736562312390063</v>
      </c>
      <c r="CM26" s="72"/>
      <c r="CN26" s="154"/>
      <c r="CO26" s="12">
        <v>52597523.419999994</v>
      </c>
      <c r="CP26" s="2">
        <v>1.049014620697388</v>
      </c>
      <c r="CQ26" s="12">
        <v>46447110.699999996</v>
      </c>
      <c r="CR26" s="2">
        <v>88.306649590917189</v>
      </c>
      <c r="CS26" s="12">
        <v>3907063.78</v>
      </c>
      <c r="CT26" s="2">
        <v>7.4282276539932202</v>
      </c>
      <c r="CU26" s="12">
        <v>50354174.479999997</v>
      </c>
      <c r="CV26" s="83">
        <v>95.734877244910408</v>
      </c>
      <c r="CW26" s="3"/>
      <c r="CX26" s="11"/>
      <c r="CY26" s="1"/>
      <c r="CZ26" s="1">
        <v>37360805.399999999</v>
      </c>
      <c r="DA26" s="34">
        <f t="shared" si="60"/>
        <v>1.1886248356245792</v>
      </c>
      <c r="DB26" s="1">
        <v>31065446.800000001</v>
      </c>
      <c r="DC26" s="34">
        <f t="shared" si="61"/>
        <v>83.149831668243436</v>
      </c>
      <c r="DD26" s="1">
        <v>4957933.0999999996</v>
      </c>
      <c r="DE26" s="34">
        <f t="shared" si="62"/>
        <v>13.270412794687772</v>
      </c>
      <c r="DF26" s="1">
        <f t="shared" si="0"/>
        <v>36023379.899999999</v>
      </c>
      <c r="DG26" s="33">
        <f t="shared" si="63"/>
        <v>96.420244462931194</v>
      </c>
      <c r="DH26" s="138"/>
      <c r="DI26" s="139"/>
      <c r="DJ26" s="159"/>
      <c r="DK26" s="160">
        <v>29358845</v>
      </c>
      <c r="DL26" s="142">
        <f t="shared" si="1"/>
        <v>1.0309387080252097</v>
      </c>
      <c r="DM26" s="160">
        <v>26890398.800000001</v>
      </c>
      <c r="DN26" s="142">
        <f t="shared" si="64"/>
        <v>91.5921549366128</v>
      </c>
      <c r="DO26" s="160">
        <v>1448783.1</v>
      </c>
      <c r="DP26" s="143">
        <f t="shared" si="65"/>
        <v>4.9347414722888461</v>
      </c>
      <c r="DQ26" s="160">
        <f t="shared" si="47"/>
        <v>28339181.900000002</v>
      </c>
      <c r="DR26" s="143">
        <f t="shared" si="66"/>
        <v>96.526896408901649</v>
      </c>
      <c r="DS26" s="160"/>
      <c r="DT26" s="161"/>
      <c r="DU26" s="3"/>
      <c r="DV26" s="1">
        <v>19051967.5</v>
      </c>
      <c r="DW26" s="142">
        <f t="shared" si="2"/>
        <v>1.0055387893853625</v>
      </c>
      <c r="DX26" s="1">
        <v>17981910.100000001</v>
      </c>
      <c r="DY26" s="142">
        <f t="shared" si="3"/>
        <v>94.38348086621501</v>
      </c>
      <c r="DZ26" s="1">
        <v>446034.1</v>
      </c>
      <c r="EA26" s="143">
        <f t="shared" si="4"/>
        <v>2.3411445563299429</v>
      </c>
      <c r="EB26" s="1">
        <f t="shared" si="48"/>
        <v>18427944.200000003</v>
      </c>
      <c r="EC26" s="143">
        <f t="shared" si="5"/>
        <v>96.724625422544946</v>
      </c>
      <c r="ED26" s="1"/>
      <c r="EE26" s="1"/>
      <c r="EF26" s="1"/>
      <c r="EG26" s="1">
        <v>11877591.199999999</v>
      </c>
      <c r="EH26" s="142">
        <f t="shared" si="6"/>
        <v>0.77584160206656338</v>
      </c>
      <c r="EI26" s="1">
        <v>10171227.6</v>
      </c>
      <c r="EJ26" s="142">
        <f t="shared" si="7"/>
        <v>85.633757120719906</v>
      </c>
      <c r="EK26" s="1">
        <v>1288627.1000000001</v>
      </c>
      <c r="EL26" s="143">
        <f t="shared" si="8"/>
        <v>10.849229261232701</v>
      </c>
      <c r="EM26" s="1">
        <f t="shared" si="49"/>
        <v>11459854.699999999</v>
      </c>
      <c r="EN26" s="1"/>
      <c r="EO26" s="1"/>
      <c r="EP26" s="139"/>
      <c r="EQ26" s="3"/>
      <c r="ER26" s="1">
        <v>5880155.2999999998</v>
      </c>
      <c r="ES26" s="142">
        <f t="shared" si="9"/>
        <v>0.45204758867695521</v>
      </c>
      <c r="ET26" s="1">
        <v>4308982.0999999996</v>
      </c>
      <c r="EU26" s="142">
        <f t="shared" si="10"/>
        <v>73.280073062015887</v>
      </c>
      <c r="EV26" s="1">
        <v>1182318.5</v>
      </c>
      <c r="EW26" s="143">
        <f t="shared" si="11"/>
        <v>20.106926427606428</v>
      </c>
      <c r="EX26" s="1">
        <f t="shared" si="50"/>
        <v>5491300.5999999996</v>
      </c>
      <c r="EY26" s="143">
        <f t="shared" si="12"/>
        <v>93.386999489622326</v>
      </c>
      <c r="EZ26" s="1"/>
      <c r="FA26" s="139"/>
      <c r="FB26" s="3"/>
      <c r="FC26" s="1">
        <v>4972572.2</v>
      </c>
      <c r="FD26" s="142">
        <f t="shared" si="13"/>
        <v>0.50269160580916195</v>
      </c>
      <c r="FE26" s="1">
        <v>3253561.8</v>
      </c>
      <c r="FF26" s="142">
        <f t="shared" si="14"/>
        <v>65.430157052319913</v>
      </c>
      <c r="FG26" s="1">
        <v>704610.9</v>
      </c>
      <c r="FH26" s="143">
        <f t="shared" si="15"/>
        <v>14.169948100502191</v>
      </c>
      <c r="FI26" s="1">
        <f t="shared" si="51"/>
        <v>3958172.6999999997</v>
      </c>
      <c r="FJ26" s="143">
        <f t="shared" si="16"/>
        <v>79.60010515282211</v>
      </c>
      <c r="FK26" s="1"/>
      <c r="FL26" s="92"/>
      <c r="FM26" s="155"/>
      <c r="FN26" s="1">
        <v>3611493.7</v>
      </c>
      <c r="FO26" s="142">
        <f t="shared" si="17"/>
        <v>0.47674418036865512</v>
      </c>
      <c r="FP26" s="1">
        <v>2501035.6</v>
      </c>
      <c r="FQ26" s="142">
        <f t="shared" si="18"/>
        <v>69.252110283343427</v>
      </c>
      <c r="FR26" s="1">
        <v>311370</v>
      </c>
      <c r="FS26" s="143">
        <f t="shared" si="19"/>
        <v>8.6216404032492147</v>
      </c>
      <c r="FT26" s="1">
        <f t="shared" si="52"/>
        <v>2812405.6</v>
      </c>
      <c r="FU26" s="143">
        <f t="shared" si="20"/>
        <v>77.873750686592629</v>
      </c>
      <c r="FV26" s="1"/>
      <c r="FW26" s="92"/>
      <c r="FX26" s="3"/>
      <c r="FY26" s="1">
        <v>2298067.4</v>
      </c>
      <c r="FZ26" s="142">
        <f t="shared" si="21"/>
        <v>0.46882874604568497</v>
      </c>
      <c r="GA26" s="1">
        <v>1706283.5</v>
      </c>
      <c r="GB26" s="142">
        <f t="shared" si="22"/>
        <v>74.248627346613077</v>
      </c>
      <c r="GC26" s="1">
        <v>149059.70000000001</v>
      </c>
      <c r="GD26" s="143">
        <f t="shared" si="23"/>
        <v>6.4863067114567672</v>
      </c>
      <c r="GE26" s="1">
        <f t="shared" si="53"/>
        <v>1855343.2</v>
      </c>
      <c r="GF26" s="143">
        <f t="shared" si="24"/>
        <v>80.73493405806984</v>
      </c>
      <c r="GG26" s="1"/>
      <c r="GH26" s="139"/>
      <c r="GI26" s="3"/>
      <c r="GJ26" s="1">
        <v>1839107.8</v>
      </c>
      <c r="GK26" s="142">
        <f t="shared" si="25"/>
        <v>0.51464240071242662</v>
      </c>
      <c r="GL26" s="1">
        <v>1196781.8</v>
      </c>
      <c r="GM26" s="142">
        <f t="shared" si="26"/>
        <v>65.074042968008726</v>
      </c>
      <c r="GN26" s="1">
        <v>145053.1</v>
      </c>
      <c r="GO26" s="143">
        <f t="shared" si="27"/>
        <v>7.8871450602297486</v>
      </c>
      <c r="GP26" s="1">
        <f t="shared" si="54"/>
        <v>1341834.9000000001</v>
      </c>
      <c r="GQ26" s="143">
        <f t="shared" si="28"/>
        <v>72.961188028238482</v>
      </c>
      <c r="GR26" s="1"/>
      <c r="GS26" s="139"/>
      <c r="GT26" s="3"/>
      <c r="GU26" s="1">
        <v>1263104.8</v>
      </c>
      <c r="GV26" s="142">
        <f t="shared" si="29"/>
        <v>0.5438710594582703</v>
      </c>
      <c r="GW26" s="1">
        <v>753303.6</v>
      </c>
      <c r="GX26" s="142">
        <f t="shared" si="30"/>
        <v>59.639041827724824</v>
      </c>
      <c r="GY26" s="1">
        <v>13403.5</v>
      </c>
      <c r="GZ26" s="143">
        <f t="shared" si="31"/>
        <v>1.0611550205493636</v>
      </c>
      <c r="HA26" s="1">
        <f t="shared" si="55"/>
        <v>766707.1</v>
      </c>
      <c r="HB26" s="143">
        <f t="shared" si="32"/>
        <v>60.700196848274189</v>
      </c>
      <c r="HC26" s="1"/>
      <c r="HD26" s="139"/>
      <c r="HE26" s="3"/>
      <c r="HF26" s="1">
        <v>677766.5</v>
      </c>
      <c r="HG26" s="142">
        <f t="shared" si="33"/>
        <v>0.37870298074561448</v>
      </c>
      <c r="HH26" s="1">
        <v>553134.80000000005</v>
      </c>
      <c r="HI26" s="142">
        <f t="shared" si="34"/>
        <v>81.611410419370102</v>
      </c>
      <c r="HJ26" s="1">
        <v>103626.7</v>
      </c>
      <c r="HK26" s="143">
        <f t="shared" si="35"/>
        <v>15.289439652151588</v>
      </c>
      <c r="HL26" s="1">
        <f t="shared" si="56"/>
        <v>656761.5</v>
      </c>
      <c r="HM26" s="143">
        <f t="shared" si="36"/>
        <v>96.900850071521688</v>
      </c>
      <c r="HN26" s="1"/>
      <c r="HO26" s="139"/>
      <c r="HP26" s="1">
        <v>501502.3</v>
      </c>
      <c r="HQ26" s="142">
        <f t="shared" si="37"/>
        <v>0.35985653481986252</v>
      </c>
      <c r="HR26" s="1">
        <v>488455.4</v>
      </c>
      <c r="HS26" s="142">
        <f t="shared" si="38"/>
        <v>97.398436657219719</v>
      </c>
      <c r="HT26" s="1"/>
      <c r="HU26" s="139"/>
      <c r="HV26" s="1">
        <v>396490.5</v>
      </c>
      <c r="HW26" s="142">
        <f t="shared" si="39"/>
        <v>0.40493933612670963</v>
      </c>
      <c r="HX26" s="1">
        <v>391006.9</v>
      </c>
      <c r="HY26" s="142">
        <f t="shared" si="40"/>
        <v>98.616965601950113</v>
      </c>
      <c r="HZ26" s="1"/>
      <c r="IA26" s="139"/>
      <c r="IB26" s="1">
        <v>283166.59999999998</v>
      </c>
      <c r="IC26" s="142">
        <f t="shared" si="41"/>
        <v>0.3817659495810215</v>
      </c>
      <c r="ID26" s="1">
        <v>279819.7</v>
      </c>
      <c r="IE26" s="142">
        <f t="shared" si="42"/>
        <v>98.818045631087855</v>
      </c>
      <c r="IF26" s="1"/>
      <c r="IG26" s="139"/>
      <c r="IH26" s="1">
        <v>208028.3</v>
      </c>
      <c r="II26" s="142">
        <f t="shared" si="43"/>
        <v>0.32413290945237883</v>
      </c>
      <c r="IJ26" s="1">
        <v>202413.5</v>
      </c>
      <c r="IK26" s="142">
        <f t="shared" si="44"/>
        <v>97.300944150387238</v>
      </c>
      <c r="IL26" s="1"/>
      <c r="IM26" s="139"/>
      <c r="IN26" s="1">
        <v>146080.70000000001</v>
      </c>
      <c r="IO26" s="142">
        <f t="shared" si="45"/>
        <v>0.36228723164178706</v>
      </c>
      <c r="IP26" s="1">
        <v>168255.5</v>
      </c>
      <c r="IQ26" s="142">
        <f t="shared" si="46"/>
        <v>115.1798286837344</v>
      </c>
      <c r="IR26" s="1"/>
      <c r="IS26" s="139"/>
    </row>
    <row r="27" spans="1:253" x14ac:dyDescent="0.2">
      <c r="A27" s="193" t="s">
        <v>96</v>
      </c>
      <c r="B27" s="47"/>
      <c r="C27" s="23"/>
      <c r="D27" s="23">
        <v>9731875.4910000004</v>
      </c>
      <c r="E27" s="23">
        <v>10179555.679</v>
      </c>
      <c r="F27" s="29">
        <v>0.11804422757699867</v>
      </c>
      <c r="G27" s="23">
        <v>0</v>
      </c>
      <c r="H27" s="23">
        <v>10179555.679</v>
      </c>
      <c r="I27" s="23">
        <v>7476988.2360000005</v>
      </c>
      <c r="J27" s="29">
        <v>73.451027449309166</v>
      </c>
      <c r="K27" s="7">
        <v>2620746.4540000008</v>
      </c>
      <c r="L27" s="29">
        <v>25.745194944082794</v>
      </c>
      <c r="M27" s="23">
        <v>10097734.690000001</v>
      </c>
      <c r="N27" s="54">
        <v>99.196222393391963</v>
      </c>
      <c r="O27" s="80"/>
      <c r="P27" s="90"/>
      <c r="Q27" s="1">
        <v>6803619.1659999993</v>
      </c>
      <c r="R27" s="1">
        <v>7494769.2339999992</v>
      </c>
      <c r="S27" s="2">
        <v>7.1365352886173933E-2</v>
      </c>
      <c r="T27" s="1">
        <v>0</v>
      </c>
      <c r="U27" s="1">
        <v>7494769.2339999992</v>
      </c>
      <c r="V27" s="1">
        <v>5981190.0690000001</v>
      </c>
      <c r="W27" s="2">
        <v>79.804859659538934</v>
      </c>
      <c r="X27" s="1">
        <v>1452776.2010000004</v>
      </c>
      <c r="Y27" s="2">
        <v>19.383868343930928</v>
      </c>
      <c r="Z27" s="1">
        <v>7433966.2700000005</v>
      </c>
      <c r="AA27" s="4">
        <v>99.188728003469862</v>
      </c>
      <c r="AB27" s="153"/>
      <c r="AC27" s="154"/>
      <c r="AD27" s="1">
        <v>29070527.989999998</v>
      </c>
      <c r="AE27" s="1">
        <v>12032379.901000001</v>
      </c>
      <c r="AF27" s="6">
        <v>0.14061368826736662</v>
      </c>
      <c r="AG27" s="1">
        <v>89091.065000000002</v>
      </c>
      <c r="AH27" s="1">
        <v>11943288.836000001</v>
      </c>
      <c r="AI27" s="1">
        <v>8287757.4529999997</v>
      </c>
      <c r="AJ27" s="11">
        <v>68.878788080080582</v>
      </c>
      <c r="AK27" s="1">
        <v>3367585.5649999985</v>
      </c>
      <c r="AL27" s="11">
        <v>27.987693147222863</v>
      </c>
      <c r="AM27" s="1">
        <v>11655343.017999999</v>
      </c>
      <c r="AN27" s="86">
        <v>96.866481227303453</v>
      </c>
      <c r="AO27" s="155"/>
      <c r="AP27" s="154"/>
      <c r="AQ27" s="1">
        <v>10312420</v>
      </c>
      <c r="AR27" s="6">
        <v>0.13084042954758623</v>
      </c>
      <c r="AS27" s="1">
        <v>6134484.7679999992</v>
      </c>
      <c r="AT27" s="6">
        <v>59.486374371873907</v>
      </c>
      <c r="AU27" s="1">
        <v>3311990.17</v>
      </c>
      <c r="AV27" s="6">
        <v>32.116517461468796</v>
      </c>
      <c r="AW27" s="1">
        <v>9446474.9379999992</v>
      </c>
      <c r="AX27" s="4">
        <v>91.60289183334271</v>
      </c>
      <c r="AY27" s="155"/>
      <c r="AZ27" s="154"/>
      <c r="BA27" s="1">
        <v>20462064.893000003</v>
      </c>
      <c r="BB27" s="6">
        <v>0.26503358617572925</v>
      </c>
      <c r="BC27" s="1">
        <v>10065600.609999999</v>
      </c>
      <c r="BD27" s="6">
        <v>49.191519343892828</v>
      </c>
      <c r="BE27" s="1">
        <v>10222394.517999997</v>
      </c>
      <c r="BF27" s="6">
        <v>49.957785646047093</v>
      </c>
      <c r="BG27" s="1">
        <v>20287995.127999999</v>
      </c>
      <c r="BH27" s="4">
        <v>99.149304989939935</v>
      </c>
      <c r="BI27" s="155"/>
      <c r="BJ27" s="154"/>
      <c r="BK27" s="1">
        <v>24952183.987999998</v>
      </c>
      <c r="BL27" s="6">
        <v>0.3137080124769458</v>
      </c>
      <c r="BM27" s="1">
        <v>15964764.270000001</v>
      </c>
      <c r="BN27" s="6">
        <v>63.981430554045993</v>
      </c>
      <c r="BO27" s="1">
        <v>8744495.8010000009</v>
      </c>
      <c r="BP27" s="6">
        <v>35.045011712022493</v>
      </c>
      <c r="BQ27" s="1">
        <v>24709260.071000002</v>
      </c>
      <c r="BR27" s="4">
        <v>99.026442266068486</v>
      </c>
      <c r="BS27" s="156"/>
      <c r="BT27" s="157"/>
      <c r="BU27" s="1">
        <v>9902458</v>
      </c>
      <c r="BV27" s="2">
        <v>0.17861160126219847</v>
      </c>
      <c r="BW27" s="1">
        <v>6488922.9749999996</v>
      </c>
      <c r="BX27" s="2">
        <v>65.528406936944336</v>
      </c>
      <c r="BY27" s="1">
        <v>3203193</v>
      </c>
      <c r="BZ27" s="2">
        <v>32.347453531234365</v>
      </c>
      <c r="CA27" s="1">
        <v>9692115.9749999996</v>
      </c>
      <c r="CB27" s="83">
        <v>97.875860468178715</v>
      </c>
      <c r="CC27" s="3"/>
      <c r="CD27" s="1"/>
      <c r="CE27" s="158">
        <v>8598771</v>
      </c>
      <c r="CF27" s="2">
        <v>0.13923515322567492</v>
      </c>
      <c r="CG27" s="158">
        <v>6561836</v>
      </c>
      <c r="CH27" s="2">
        <v>76.311324025258955</v>
      </c>
      <c r="CI27" s="158">
        <v>1361362</v>
      </c>
      <c r="CJ27" s="2">
        <v>15.832053208534102</v>
      </c>
      <c r="CK27" s="158">
        <v>7923198</v>
      </c>
      <c r="CL27" s="83">
        <v>92.143377233793061</v>
      </c>
      <c r="CM27" s="72"/>
      <c r="CN27" s="154"/>
      <c r="CO27" s="12">
        <v>10152980.263999999</v>
      </c>
      <c r="CP27" s="2">
        <v>0.20249289411482385</v>
      </c>
      <c r="CQ27" s="12">
        <v>7164576.182</v>
      </c>
      <c r="CR27" s="2">
        <v>70.56623765342917</v>
      </c>
      <c r="CS27" s="12">
        <v>1443251.8149999999</v>
      </c>
      <c r="CT27" s="2">
        <v>14.215055850324266</v>
      </c>
      <c r="CU27" s="12">
        <v>8607827.9969999995</v>
      </c>
      <c r="CV27" s="83">
        <v>84.781293503753446</v>
      </c>
      <c r="CW27" s="3"/>
      <c r="CX27" s="11"/>
      <c r="CY27" s="1"/>
      <c r="CZ27" s="1">
        <v>6159067.5</v>
      </c>
      <c r="DA27" s="34">
        <f t="shared" si="60"/>
        <v>0.1959492178074991</v>
      </c>
      <c r="DB27" s="1">
        <v>4386912.3</v>
      </c>
      <c r="DC27" s="34">
        <f t="shared" si="61"/>
        <v>71.226891083755774</v>
      </c>
      <c r="DD27" s="1">
        <v>376910</v>
      </c>
      <c r="DE27" s="34">
        <f t="shared" si="62"/>
        <v>6.1195952146976795</v>
      </c>
      <c r="DF27" s="1">
        <f t="shared" si="0"/>
        <v>4763822.3</v>
      </c>
      <c r="DG27" s="33">
        <f t="shared" si="63"/>
        <v>77.346486298453456</v>
      </c>
      <c r="DH27" s="138"/>
      <c r="DI27" s="139"/>
      <c r="DJ27" s="159"/>
      <c r="DK27" s="160">
        <v>9462053.5</v>
      </c>
      <c r="DL27" s="142">
        <f t="shared" si="1"/>
        <v>0.33226093228651921</v>
      </c>
      <c r="DM27" s="160">
        <v>9364757.1999999993</v>
      </c>
      <c r="DN27" s="142">
        <f t="shared" si="64"/>
        <v>98.971721096271537</v>
      </c>
      <c r="DO27" s="160">
        <v>1601.9</v>
      </c>
      <c r="DP27" s="143">
        <f t="shared" si="65"/>
        <v>1.6929728837403003E-2</v>
      </c>
      <c r="DQ27" s="160">
        <f t="shared" si="47"/>
        <v>9366359.0999999996</v>
      </c>
      <c r="DR27" s="143">
        <f t="shared" si="66"/>
        <v>98.988650825108948</v>
      </c>
      <c r="DS27" s="160"/>
      <c r="DT27" s="161"/>
      <c r="DU27" s="3"/>
      <c r="DV27" s="1">
        <v>4346363.5999999996</v>
      </c>
      <c r="DW27" s="142">
        <f t="shared" si="2"/>
        <v>0.22939558303217794</v>
      </c>
      <c r="DX27" s="1">
        <v>4322879.8</v>
      </c>
      <c r="DY27" s="142">
        <f t="shared" si="3"/>
        <v>99.459690855132337</v>
      </c>
      <c r="DZ27" s="1">
        <v>16725</v>
      </c>
      <c r="EA27" s="143">
        <f t="shared" si="4"/>
        <v>0.38480443743823001</v>
      </c>
      <c r="EB27" s="1">
        <f t="shared" si="48"/>
        <v>4339604.8</v>
      </c>
      <c r="EC27" s="143">
        <f t="shared" si="5"/>
        <v>99.844495292570556</v>
      </c>
      <c r="ED27" s="1"/>
      <c r="EE27" s="1"/>
      <c r="EF27" s="1"/>
      <c r="EG27" s="1">
        <v>2033786.7</v>
      </c>
      <c r="EH27" s="142">
        <f t="shared" si="6"/>
        <v>0.13284649261120127</v>
      </c>
      <c r="EI27" s="1">
        <v>1868956</v>
      </c>
      <c r="EJ27" s="142">
        <f t="shared" si="7"/>
        <v>91.895379195861594</v>
      </c>
      <c r="EK27" s="1">
        <v>90719.5</v>
      </c>
      <c r="EL27" s="143">
        <f t="shared" si="8"/>
        <v>4.4606201820476059</v>
      </c>
      <c r="EM27" s="1">
        <f t="shared" si="49"/>
        <v>1959675.5</v>
      </c>
      <c r="EN27" s="1"/>
      <c r="EO27" s="1"/>
      <c r="EP27" s="139"/>
      <c r="EQ27" s="3"/>
      <c r="ER27" s="1">
        <v>897725.5</v>
      </c>
      <c r="ES27" s="142">
        <f t="shared" si="9"/>
        <v>6.9014273750357236E-2</v>
      </c>
      <c r="ET27" s="1">
        <v>740004.6</v>
      </c>
      <c r="EU27" s="142">
        <f t="shared" si="10"/>
        <v>82.431054927146448</v>
      </c>
      <c r="EV27" s="1">
        <v>101421.3</v>
      </c>
      <c r="EW27" s="143">
        <f t="shared" si="11"/>
        <v>11.297584840800445</v>
      </c>
      <c r="EX27" s="1">
        <f t="shared" si="50"/>
        <v>841425.9</v>
      </c>
      <c r="EY27" s="143">
        <f t="shared" si="12"/>
        <v>93.728639767946888</v>
      </c>
      <c r="EZ27" s="1"/>
      <c r="FA27" s="139"/>
      <c r="FB27" s="3"/>
      <c r="FC27" s="1">
        <v>720348.7</v>
      </c>
      <c r="FD27" s="142">
        <f t="shared" si="13"/>
        <v>7.2822119052498066E-2</v>
      </c>
      <c r="FE27" s="1">
        <v>616962.5</v>
      </c>
      <c r="FF27" s="142">
        <f t="shared" si="14"/>
        <v>85.647756426852723</v>
      </c>
      <c r="FG27" s="1">
        <v>55738.2</v>
      </c>
      <c r="FH27" s="143">
        <f t="shared" si="15"/>
        <v>7.7376692704519359</v>
      </c>
      <c r="FI27" s="1">
        <f t="shared" si="51"/>
        <v>672700.7</v>
      </c>
      <c r="FJ27" s="143">
        <f t="shared" si="16"/>
        <v>93.38542569730464</v>
      </c>
      <c r="FK27" s="1"/>
      <c r="FL27" s="92"/>
      <c r="FM27" s="155"/>
      <c r="FN27" s="1">
        <v>687033.7</v>
      </c>
      <c r="FO27" s="142">
        <f t="shared" si="17"/>
        <v>9.0693587030802353E-2</v>
      </c>
      <c r="FP27" s="1">
        <v>462981.2</v>
      </c>
      <c r="FQ27" s="142">
        <f t="shared" si="18"/>
        <v>67.388426506589127</v>
      </c>
      <c r="FR27" s="1">
        <v>105622.6</v>
      </c>
      <c r="FS27" s="143">
        <f t="shared" si="19"/>
        <v>15.373714564511175</v>
      </c>
      <c r="FT27" s="1">
        <f t="shared" si="52"/>
        <v>568603.80000000005</v>
      </c>
      <c r="FU27" s="143">
        <f t="shared" si="20"/>
        <v>82.762141071100316</v>
      </c>
      <c r="FV27" s="1"/>
      <c r="FW27" s="92"/>
      <c r="FX27" s="3"/>
      <c r="FY27" s="1">
        <v>510275.8</v>
      </c>
      <c r="FZ27" s="142">
        <f t="shared" si="21"/>
        <v>0.10410136946003357</v>
      </c>
      <c r="GA27" s="1">
        <v>411247.3</v>
      </c>
      <c r="GB27" s="142">
        <f t="shared" si="22"/>
        <v>80.593141983217691</v>
      </c>
      <c r="GC27" s="1">
        <v>81671.199999999997</v>
      </c>
      <c r="GD27" s="143">
        <f t="shared" si="23"/>
        <v>16.005305366235277</v>
      </c>
      <c r="GE27" s="1">
        <f t="shared" si="53"/>
        <v>492918.5</v>
      </c>
      <c r="GF27" s="143">
        <f t="shared" si="24"/>
        <v>96.598447349452982</v>
      </c>
      <c r="GG27" s="1"/>
      <c r="GH27" s="139"/>
      <c r="GI27" s="3"/>
      <c r="GJ27" s="1">
        <v>525715.1</v>
      </c>
      <c r="GK27" s="142">
        <f t="shared" si="25"/>
        <v>0.14711224712046431</v>
      </c>
      <c r="GL27" s="1">
        <v>343884</v>
      </c>
      <c r="GM27" s="142">
        <f t="shared" si="26"/>
        <v>65.412616072850099</v>
      </c>
      <c r="GN27" s="1">
        <v>152205.5</v>
      </c>
      <c r="GO27" s="143">
        <f t="shared" si="27"/>
        <v>28.952088307906699</v>
      </c>
      <c r="GP27" s="1">
        <f t="shared" si="54"/>
        <v>496089.5</v>
      </c>
      <c r="GQ27" s="143">
        <f t="shared" si="28"/>
        <v>94.364704380756805</v>
      </c>
      <c r="GR27" s="1"/>
      <c r="GS27" s="139"/>
      <c r="GT27" s="3"/>
      <c r="GU27" s="1">
        <v>356487.8</v>
      </c>
      <c r="GV27" s="142">
        <f t="shared" si="29"/>
        <v>0.15349747500757494</v>
      </c>
      <c r="GW27" s="1">
        <v>266036.2</v>
      </c>
      <c r="GX27" s="142">
        <f t="shared" si="30"/>
        <v>74.627013883785082</v>
      </c>
      <c r="GY27" s="1">
        <v>71645.899999999994</v>
      </c>
      <c r="GZ27" s="143">
        <f t="shared" si="31"/>
        <v>20.097714423887716</v>
      </c>
      <c r="HA27" s="1">
        <f t="shared" si="55"/>
        <v>337682.1</v>
      </c>
      <c r="HB27" s="143">
        <f t="shared" si="32"/>
        <v>94.724728307672805</v>
      </c>
      <c r="HC27" s="1"/>
      <c r="HD27" s="139"/>
      <c r="HE27" s="3"/>
      <c r="HF27" s="1">
        <v>257085.3</v>
      </c>
      <c r="HG27" s="142">
        <f t="shared" si="33"/>
        <v>0.14364677129347719</v>
      </c>
      <c r="HH27" s="1">
        <v>181685.3</v>
      </c>
      <c r="HI27" s="142">
        <f t="shared" si="34"/>
        <v>70.671213017624893</v>
      </c>
      <c r="HJ27" s="1">
        <v>60269.2</v>
      </c>
      <c r="HK27" s="143">
        <f t="shared" si="35"/>
        <v>23.443269607402677</v>
      </c>
      <c r="HL27" s="1">
        <f t="shared" si="56"/>
        <v>241954.5</v>
      </c>
      <c r="HM27" s="143">
        <f t="shared" si="36"/>
        <v>94.114482625027577</v>
      </c>
      <c r="HN27" s="1"/>
      <c r="HO27" s="139"/>
      <c r="HP27" s="1">
        <v>199961.5</v>
      </c>
      <c r="HQ27" s="142">
        <f t="shared" si="37"/>
        <v>0.14348379356860763</v>
      </c>
      <c r="HR27" s="1">
        <v>185396.8</v>
      </c>
      <c r="HS27" s="142">
        <f t="shared" si="38"/>
        <v>92.716247877716455</v>
      </c>
      <c r="HT27" s="1"/>
      <c r="HU27" s="139"/>
      <c r="HV27" s="1">
        <v>219040.7</v>
      </c>
      <c r="HW27" s="142">
        <f t="shared" si="39"/>
        <v>0.22370824935964359</v>
      </c>
      <c r="HX27" s="1">
        <v>174889</v>
      </c>
      <c r="HY27" s="142">
        <f t="shared" si="40"/>
        <v>79.843152436967188</v>
      </c>
      <c r="HZ27" s="1"/>
      <c r="IA27" s="139"/>
      <c r="IB27" s="1">
        <v>180890.6</v>
      </c>
      <c r="IC27" s="142">
        <f t="shared" si="41"/>
        <v>0.24387717929756103</v>
      </c>
      <c r="ID27" s="1">
        <v>127920.3</v>
      </c>
      <c r="IE27" s="142">
        <f t="shared" si="42"/>
        <v>70.716941621068202</v>
      </c>
      <c r="IF27" s="1"/>
      <c r="IG27" s="139"/>
      <c r="IH27" s="1">
        <v>149210.70000000001</v>
      </c>
      <c r="II27" s="142">
        <f t="shared" si="43"/>
        <v>0.23248807163460966</v>
      </c>
      <c r="IJ27" s="1">
        <v>92077.1</v>
      </c>
      <c r="IK27" s="142">
        <f t="shared" si="44"/>
        <v>61.709448451082928</v>
      </c>
      <c r="IL27" s="1"/>
      <c r="IM27" s="139"/>
      <c r="IN27" s="1">
        <v>93650.2</v>
      </c>
      <c r="IO27" s="142">
        <f t="shared" si="45"/>
        <v>0.2322570449121594</v>
      </c>
      <c r="IP27" s="1">
        <v>54455.6</v>
      </c>
      <c r="IQ27" s="142">
        <f t="shared" si="46"/>
        <v>58.147873683131479</v>
      </c>
      <c r="IR27" s="1"/>
      <c r="IS27" s="139"/>
    </row>
    <row r="28" spans="1:253" x14ac:dyDescent="0.2">
      <c r="A28" s="194" t="s">
        <v>95</v>
      </c>
      <c r="B28" s="48"/>
      <c r="C28" s="24"/>
      <c r="D28" s="24">
        <v>17075322.963</v>
      </c>
      <c r="E28" s="24">
        <v>17667427.071000002</v>
      </c>
      <c r="F28" s="30">
        <v>0.20487512889894882</v>
      </c>
      <c r="G28" s="24">
        <v>0</v>
      </c>
      <c r="H28" s="24">
        <v>17667427.071000002</v>
      </c>
      <c r="I28" s="24">
        <v>13656217.289000001</v>
      </c>
      <c r="J28" s="30">
        <v>77.296016189113601</v>
      </c>
      <c r="K28" s="25">
        <v>3895677.5569999991</v>
      </c>
      <c r="L28" s="30">
        <v>22.050055966522226</v>
      </c>
      <c r="M28" s="24">
        <v>17551894.846000001</v>
      </c>
      <c r="N28" s="55">
        <v>99.346072155635838</v>
      </c>
      <c r="O28" s="81"/>
      <c r="P28" s="91"/>
      <c r="Q28" s="1">
        <v>22841997.071000002</v>
      </c>
      <c r="R28" s="1">
        <v>22697498.112</v>
      </c>
      <c r="S28" s="2">
        <v>0.21612606230060569</v>
      </c>
      <c r="T28" s="1">
        <v>0</v>
      </c>
      <c r="U28" s="1">
        <v>22697498.112</v>
      </c>
      <c r="V28" s="1">
        <v>15257389.979</v>
      </c>
      <c r="W28" s="2">
        <v>67.220580452140368</v>
      </c>
      <c r="X28" s="1">
        <v>7149381.0829999996</v>
      </c>
      <c r="Y28" s="2">
        <v>31.498542472485873</v>
      </c>
      <c r="Z28" s="1">
        <v>22406771.061999999</v>
      </c>
      <c r="AA28" s="4">
        <v>98.719122924626234</v>
      </c>
      <c r="AB28" s="153"/>
      <c r="AC28" s="154"/>
      <c r="AD28" s="1">
        <v>22067678.877</v>
      </c>
      <c r="AE28" s="1">
        <v>20437839.587000001</v>
      </c>
      <c r="AF28" s="6">
        <v>0.23884219316463079</v>
      </c>
      <c r="AG28" s="1">
        <v>0</v>
      </c>
      <c r="AH28" s="1">
        <v>20437839.587000001</v>
      </c>
      <c r="AI28" s="1">
        <v>14151923.278999999</v>
      </c>
      <c r="AJ28" s="11">
        <v>69.243734000151775</v>
      </c>
      <c r="AK28" s="1">
        <v>5997228.0319999978</v>
      </c>
      <c r="AL28" s="11">
        <v>29.343747446842105</v>
      </c>
      <c r="AM28" s="1">
        <v>20149151.310999997</v>
      </c>
      <c r="AN28" s="86">
        <v>98.587481446993891</v>
      </c>
      <c r="AO28" s="155"/>
      <c r="AP28" s="154"/>
      <c r="AQ28" s="1">
        <v>16786811.463</v>
      </c>
      <c r="AR28" s="6">
        <v>0.2129852762545808</v>
      </c>
      <c r="AS28" s="1">
        <v>13219757.920999998</v>
      </c>
      <c r="AT28" s="6">
        <v>78.750857184152068</v>
      </c>
      <c r="AU28" s="1">
        <v>3384744.9730000002</v>
      </c>
      <c r="AV28" s="6">
        <v>20.163120199808969</v>
      </c>
      <c r="AW28" s="1">
        <v>16604502.893999998</v>
      </c>
      <c r="AX28" s="4">
        <v>98.913977383961026</v>
      </c>
      <c r="AY28" s="155"/>
      <c r="AZ28" s="154"/>
      <c r="BA28" s="1">
        <v>17090900.664000001</v>
      </c>
      <c r="BB28" s="6">
        <v>0.22136879721765779</v>
      </c>
      <c r="BC28" s="1">
        <v>14053779.034</v>
      </c>
      <c r="BD28" s="6">
        <v>82.229598722100434</v>
      </c>
      <c r="BE28" s="1">
        <v>2675484.9509999994</v>
      </c>
      <c r="BF28" s="6">
        <v>15.654440942574771</v>
      </c>
      <c r="BG28" s="1">
        <v>16729263.984999999</v>
      </c>
      <c r="BH28" s="4">
        <v>97.8840396646752</v>
      </c>
      <c r="BI28" s="155"/>
      <c r="BJ28" s="154"/>
      <c r="BK28" s="1">
        <v>25249593</v>
      </c>
      <c r="BL28" s="6">
        <v>0.31744714770022414</v>
      </c>
      <c r="BM28" s="1">
        <v>13467836.816</v>
      </c>
      <c r="BN28" s="6">
        <v>53.338827346642773</v>
      </c>
      <c r="BO28" s="1">
        <v>9038093.2190000005</v>
      </c>
      <c r="BP28" s="6">
        <v>35.795005563059966</v>
      </c>
      <c r="BQ28" s="1">
        <v>22505930.035</v>
      </c>
      <c r="BR28" s="4">
        <v>89.133832909702747</v>
      </c>
      <c r="BS28" s="156"/>
      <c r="BT28" s="157"/>
      <c r="BU28" s="1">
        <v>20609965</v>
      </c>
      <c r="BV28" s="2">
        <v>0.37174394989687065</v>
      </c>
      <c r="BW28" s="1">
        <v>12217462</v>
      </c>
      <c r="BX28" s="2">
        <v>59.279392274562326</v>
      </c>
      <c r="BY28" s="1">
        <v>7918012</v>
      </c>
      <c r="BZ28" s="2">
        <v>38.418367037498605</v>
      </c>
      <c r="CA28" s="1">
        <v>20135474</v>
      </c>
      <c r="CB28" s="83">
        <v>97.697759312060938</v>
      </c>
      <c r="CC28" s="3"/>
      <c r="CD28" s="1"/>
      <c r="CE28" s="158">
        <v>11691885</v>
      </c>
      <c r="CF28" s="2">
        <v>0.18932024116841467</v>
      </c>
      <c r="CG28" s="158">
        <v>7809176</v>
      </c>
      <c r="CH28" s="2">
        <v>66.791419860869311</v>
      </c>
      <c r="CI28" s="158">
        <v>2792628</v>
      </c>
      <c r="CJ28" s="2">
        <v>23.885181901806252</v>
      </c>
      <c r="CK28" s="158">
        <v>10601804</v>
      </c>
      <c r="CL28" s="83">
        <v>90.676601762675574</v>
      </c>
      <c r="CM28" s="72"/>
      <c r="CN28" s="154"/>
      <c r="CO28" s="12">
        <v>15741286.981999999</v>
      </c>
      <c r="CP28" s="2">
        <v>0.31394710471163595</v>
      </c>
      <c r="CQ28" s="12">
        <v>10031925.821</v>
      </c>
      <c r="CR28" s="2">
        <v>63.730023043677463</v>
      </c>
      <c r="CS28" s="12">
        <v>5522069.8990000002</v>
      </c>
      <c r="CT28" s="2">
        <v>35.080167875183463</v>
      </c>
      <c r="CU28" s="12">
        <v>15553995.720000001</v>
      </c>
      <c r="CV28" s="83">
        <v>98.810190918860926</v>
      </c>
      <c r="CW28" s="3"/>
      <c r="CX28" s="11"/>
      <c r="CY28" s="1"/>
      <c r="CZ28" s="1">
        <v>7895187.7999999998</v>
      </c>
      <c r="DA28" s="34">
        <f t="shared" si="60"/>
        <v>0.25118345818637472</v>
      </c>
      <c r="DB28" s="1">
        <v>6342780</v>
      </c>
      <c r="DC28" s="34">
        <f t="shared" si="61"/>
        <v>80.337291026820154</v>
      </c>
      <c r="DD28" s="1">
        <v>1463933.8</v>
      </c>
      <c r="DE28" s="34">
        <f t="shared" si="62"/>
        <v>18.542102317059513</v>
      </c>
      <c r="DF28" s="1">
        <f t="shared" si="0"/>
        <v>7806713.7999999998</v>
      </c>
      <c r="DG28" s="33">
        <f t="shared" si="63"/>
        <v>98.87939334387967</v>
      </c>
      <c r="DH28" s="138"/>
      <c r="DI28" s="139"/>
      <c r="DJ28" s="159"/>
      <c r="DK28" s="160">
        <v>7117501.5999999996</v>
      </c>
      <c r="DL28" s="142">
        <f t="shared" si="1"/>
        <v>0.24993176345565918</v>
      </c>
      <c r="DM28" s="160">
        <v>6060254.2999999998</v>
      </c>
      <c r="DN28" s="142">
        <f t="shared" si="64"/>
        <v>85.145808748395652</v>
      </c>
      <c r="DO28" s="160">
        <v>866724.9</v>
      </c>
      <c r="DP28" s="143">
        <f t="shared" si="65"/>
        <v>12.177375555489865</v>
      </c>
      <c r="DQ28" s="160">
        <f t="shared" si="47"/>
        <v>6926979.2000000002</v>
      </c>
      <c r="DR28" s="143">
        <f t="shared" si="66"/>
        <v>97.323184303885512</v>
      </c>
      <c r="DS28" s="160"/>
      <c r="DT28" s="161"/>
      <c r="DU28" s="3"/>
      <c r="DV28" s="1">
        <v>7113360.7000000002</v>
      </c>
      <c r="DW28" s="142">
        <f t="shared" si="2"/>
        <v>0.37543419632326241</v>
      </c>
      <c r="DX28" s="1">
        <v>4647304.2</v>
      </c>
      <c r="DY28" s="142">
        <f t="shared" si="3"/>
        <v>65.33204762131632</v>
      </c>
      <c r="DZ28" s="1">
        <v>1824503.1</v>
      </c>
      <c r="EA28" s="143">
        <f t="shared" si="4"/>
        <v>25.64896083506633</v>
      </c>
      <c r="EB28" s="1">
        <f t="shared" si="48"/>
        <v>6471807.3000000007</v>
      </c>
      <c r="EC28" s="143">
        <f t="shared" si="5"/>
        <v>90.981008456382668</v>
      </c>
      <c r="ED28" s="1"/>
      <c r="EE28" s="1"/>
      <c r="EF28" s="1"/>
      <c r="EG28" s="1">
        <v>4772619.5999999996</v>
      </c>
      <c r="EH28" s="142">
        <f t="shared" si="6"/>
        <v>0.31174644540033342</v>
      </c>
      <c r="EI28" s="1">
        <v>3256173.4</v>
      </c>
      <c r="EJ28" s="142">
        <f t="shared" si="7"/>
        <v>68.226124705182883</v>
      </c>
      <c r="EK28" s="1">
        <v>577644.1</v>
      </c>
      <c r="EL28" s="143">
        <f t="shared" si="8"/>
        <v>12.103292288369264</v>
      </c>
      <c r="EM28" s="1">
        <f t="shared" si="49"/>
        <v>3833817.5</v>
      </c>
      <c r="EN28" s="1"/>
      <c r="EO28" s="1"/>
      <c r="EP28" s="139"/>
      <c r="EQ28" s="3"/>
      <c r="ER28" s="1">
        <v>4239283.2</v>
      </c>
      <c r="ES28" s="142">
        <f t="shared" si="9"/>
        <v>0.32590257408315843</v>
      </c>
      <c r="ET28" s="1">
        <v>2804631.9</v>
      </c>
      <c r="EU28" s="142">
        <f t="shared" si="10"/>
        <v>66.158163247975494</v>
      </c>
      <c r="EV28" s="1">
        <v>918221.4</v>
      </c>
      <c r="EW28" s="143">
        <f t="shared" si="11"/>
        <v>21.659826831102013</v>
      </c>
      <c r="EX28" s="1">
        <f t="shared" si="50"/>
        <v>3722853.3</v>
      </c>
      <c r="EY28" s="143">
        <f t="shared" si="12"/>
        <v>87.817990079077518</v>
      </c>
      <c r="EZ28" s="1"/>
      <c r="FA28" s="139"/>
      <c r="FB28" s="3"/>
      <c r="FC28" s="1">
        <v>4229416.4000000004</v>
      </c>
      <c r="FD28" s="142">
        <f t="shared" si="13"/>
        <v>0.42756385151161902</v>
      </c>
      <c r="FE28" s="1">
        <v>2678634.2999999998</v>
      </c>
      <c r="FF28" s="142">
        <f t="shared" si="14"/>
        <v>63.333425859889317</v>
      </c>
      <c r="FG28" s="1">
        <v>233955.4</v>
      </c>
      <c r="FH28" s="143">
        <f t="shared" si="15"/>
        <v>5.5316237010855671</v>
      </c>
      <c r="FI28" s="1">
        <f t="shared" si="51"/>
        <v>2912589.6999999997</v>
      </c>
      <c r="FJ28" s="143">
        <f t="shared" si="16"/>
        <v>68.865049560974882</v>
      </c>
      <c r="FK28" s="1"/>
      <c r="FL28" s="92"/>
      <c r="FM28" s="155"/>
      <c r="FN28" s="1">
        <v>2048882.7</v>
      </c>
      <c r="FO28" s="142">
        <f t="shared" si="17"/>
        <v>0.27046784090555576</v>
      </c>
      <c r="FP28" s="1">
        <v>1464565.1</v>
      </c>
      <c r="FQ28" s="142">
        <f t="shared" si="18"/>
        <v>71.481158975084327</v>
      </c>
      <c r="FR28" s="1">
        <v>106122.3</v>
      </c>
      <c r="FS28" s="143">
        <f t="shared" si="19"/>
        <v>5.1795205259920447</v>
      </c>
      <c r="FT28" s="1">
        <f t="shared" si="52"/>
        <v>1570687.4000000001</v>
      </c>
      <c r="FU28" s="143">
        <f t="shared" si="20"/>
        <v>76.660679501076373</v>
      </c>
      <c r="FV28" s="1"/>
      <c r="FW28" s="92"/>
      <c r="FX28" s="3"/>
      <c r="FY28" s="1">
        <v>1010425.9</v>
      </c>
      <c r="FZ28" s="142">
        <f t="shared" si="21"/>
        <v>0.20613699479357425</v>
      </c>
      <c r="GA28" s="1">
        <v>935631.9</v>
      </c>
      <c r="GB28" s="142">
        <f t="shared" si="22"/>
        <v>92.597774859096546</v>
      </c>
      <c r="GC28" s="1">
        <v>55764</v>
      </c>
      <c r="GD28" s="143">
        <f t="shared" si="23"/>
        <v>5.518860908058671</v>
      </c>
      <c r="GE28" s="1">
        <f t="shared" si="53"/>
        <v>991395.9</v>
      </c>
      <c r="GF28" s="143">
        <f t="shared" si="24"/>
        <v>98.116635767155216</v>
      </c>
      <c r="GG28" s="1"/>
      <c r="GH28" s="139"/>
      <c r="GI28" s="3"/>
      <c r="GJ28" s="1">
        <v>1498330.1</v>
      </c>
      <c r="GK28" s="142">
        <f t="shared" si="25"/>
        <v>0.41928167545354889</v>
      </c>
      <c r="GL28" s="1">
        <v>1308720.3999999999</v>
      </c>
      <c r="GM28" s="142">
        <f t="shared" si="26"/>
        <v>87.345265238948329</v>
      </c>
      <c r="GN28" s="1">
        <v>151952.79999999999</v>
      </c>
      <c r="GO28" s="143">
        <f t="shared" si="27"/>
        <v>10.141476834777595</v>
      </c>
      <c r="GP28" s="1">
        <f t="shared" si="54"/>
        <v>1460673.2</v>
      </c>
      <c r="GQ28" s="143">
        <f t="shared" si="28"/>
        <v>97.486742073725935</v>
      </c>
      <c r="GR28" s="1"/>
      <c r="GS28" s="139"/>
      <c r="GT28" s="3"/>
      <c r="GU28" s="1">
        <v>678613.1</v>
      </c>
      <c r="GV28" s="142">
        <f t="shared" si="29"/>
        <v>0.29219905241375149</v>
      </c>
      <c r="GW28" s="1">
        <v>578454.6</v>
      </c>
      <c r="GX28" s="142">
        <f t="shared" si="30"/>
        <v>85.24070637598949</v>
      </c>
      <c r="GY28" s="1">
        <v>40985.4</v>
      </c>
      <c r="GZ28" s="143">
        <f t="shared" si="31"/>
        <v>6.0395827902526493</v>
      </c>
      <c r="HA28" s="1">
        <f t="shared" si="55"/>
        <v>619440</v>
      </c>
      <c r="HB28" s="143">
        <f t="shared" si="32"/>
        <v>91.280289166242156</v>
      </c>
      <c r="HC28" s="1"/>
      <c r="HD28" s="139"/>
      <c r="HE28" s="3"/>
      <c r="HF28" s="1">
        <v>816411.1</v>
      </c>
      <c r="HG28" s="142">
        <f t="shared" si="33"/>
        <v>0.45617084509754602</v>
      </c>
      <c r="HH28" s="1">
        <v>273702.3</v>
      </c>
      <c r="HI28" s="142">
        <f t="shared" si="34"/>
        <v>33.525058637737779</v>
      </c>
      <c r="HJ28" s="1">
        <v>30893.7</v>
      </c>
      <c r="HK28" s="143">
        <f t="shared" si="35"/>
        <v>3.7840862281269816</v>
      </c>
      <c r="HL28" s="1">
        <f t="shared" si="56"/>
        <v>304596</v>
      </c>
      <c r="HM28" s="143">
        <f t="shared" si="36"/>
        <v>37.309144865864759</v>
      </c>
      <c r="HN28" s="1"/>
      <c r="HO28" s="139"/>
      <c r="HP28" s="1">
        <v>373209.1</v>
      </c>
      <c r="HQ28" s="142">
        <f t="shared" si="37"/>
        <v>0.26779883858805742</v>
      </c>
      <c r="HR28" s="1">
        <v>234761.9</v>
      </c>
      <c r="HS28" s="142">
        <f t="shared" si="38"/>
        <v>62.903584076594065</v>
      </c>
      <c r="HT28" s="1"/>
      <c r="HU28" s="139"/>
      <c r="HV28" s="1">
        <v>192567.3</v>
      </c>
      <c r="HW28" s="142">
        <f t="shared" si="39"/>
        <v>0.19667072633950353</v>
      </c>
      <c r="HX28" s="1">
        <v>155606.6</v>
      </c>
      <c r="HY28" s="142">
        <f t="shared" si="40"/>
        <v>80.80634666425712</v>
      </c>
      <c r="HZ28" s="1"/>
      <c r="IA28" s="139"/>
      <c r="IB28" s="1"/>
      <c r="IC28" s="142">
        <f t="shared" si="41"/>
        <v>0</v>
      </c>
      <c r="ID28" s="1"/>
      <c r="IE28" s="142" t="e">
        <f t="shared" si="42"/>
        <v>#DIV/0!</v>
      </c>
      <c r="IF28" s="1"/>
      <c r="IG28" s="139"/>
      <c r="IH28" s="1"/>
      <c r="II28" s="142">
        <f t="shared" si="43"/>
        <v>0</v>
      </c>
      <c r="IJ28" s="1"/>
      <c r="IK28" s="142" t="e">
        <f t="shared" si="44"/>
        <v>#DIV/0!</v>
      </c>
      <c r="IL28" s="1"/>
      <c r="IM28" s="139"/>
      <c r="IN28" s="1"/>
      <c r="IO28" s="142">
        <f t="shared" si="45"/>
        <v>0</v>
      </c>
      <c r="IP28" s="1"/>
      <c r="IQ28" s="142" t="e">
        <f t="shared" si="46"/>
        <v>#DIV/0!</v>
      </c>
      <c r="IR28" s="1"/>
      <c r="IS28" s="139"/>
    </row>
    <row r="29" spans="1:253" x14ac:dyDescent="0.2">
      <c r="A29" s="194" t="s">
        <v>98</v>
      </c>
      <c r="B29" s="48"/>
      <c r="C29" s="24"/>
      <c r="D29" s="24">
        <v>2380753.358</v>
      </c>
      <c r="E29" s="24">
        <v>2499594.7400000002</v>
      </c>
      <c r="F29" s="30">
        <v>2.8985816242208983E-2</v>
      </c>
      <c r="G29" s="24">
        <v>0</v>
      </c>
      <c r="H29" s="24">
        <v>2499594.7400000002</v>
      </c>
      <c r="I29" s="24">
        <v>2364902.4569999995</v>
      </c>
      <c r="J29" s="30">
        <v>94.611435172087113</v>
      </c>
      <c r="K29" s="25">
        <v>128244.72100000002</v>
      </c>
      <c r="L29" s="30">
        <v>5.1306205341110616</v>
      </c>
      <c r="M29" s="24">
        <v>2493147.1779999994</v>
      </c>
      <c r="N29" s="55">
        <v>99.742055706198158</v>
      </c>
      <c r="O29" s="81"/>
      <c r="P29" s="91"/>
      <c r="Q29" s="1">
        <v>3255991.7660000003</v>
      </c>
      <c r="R29" s="1">
        <v>3255991.7660000003</v>
      </c>
      <c r="S29" s="2">
        <v>3.1003623209763888E-2</v>
      </c>
      <c r="T29" s="1">
        <v>0</v>
      </c>
      <c r="U29" s="1">
        <v>3255991.7660000003</v>
      </c>
      <c r="V29" s="1">
        <v>3104785.3180000004</v>
      </c>
      <c r="W29" s="2">
        <v>95.35605557793663</v>
      </c>
      <c r="X29" s="1">
        <v>19276.631999999998</v>
      </c>
      <c r="Y29" s="2">
        <v>0.59203564951521437</v>
      </c>
      <c r="Z29" s="1">
        <v>3124061.95</v>
      </c>
      <c r="AA29" s="4">
        <v>95.948091227451854</v>
      </c>
      <c r="AB29" s="153"/>
      <c r="AC29" s="154"/>
      <c r="AD29" s="1">
        <v>3031893.912</v>
      </c>
      <c r="AE29" s="1">
        <v>3111893.912</v>
      </c>
      <c r="AF29" s="6">
        <v>3.6366444881508232E-2</v>
      </c>
      <c r="AG29" s="1">
        <v>142221.95600000001</v>
      </c>
      <c r="AH29" s="1">
        <v>2969671.9560000002</v>
      </c>
      <c r="AI29" s="1">
        <v>2803464.733</v>
      </c>
      <c r="AJ29" s="11">
        <v>90.088698788520915</v>
      </c>
      <c r="AK29" s="1">
        <v>104654.06500000038</v>
      </c>
      <c r="AL29" s="11">
        <v>3.3630344722368664</v>
      </c>
      <c r="AM29" s="1">
        <v>2908118.7980000004</v>
      </c>
      <c r="AN29" s="86">
        <v>93.451733260757777</v>
      </c>
      <c r="AO29" s="155"/>
      <c r="AP29" s="154"/>
      <c r="AQ29" s="1">
        <v>3800136.88</v>
      </c>
      <c r="AR29" s="6">
        <v>4.8214826560479901E-2</v>
      </c>
      <c r="AS29" s="1">
        <v>3266656.392</v>
      </c>
      <c r="AT29" s="6">
        <v>85.961545469383211</v>
      </c>
      <c r="AU29" s="1">
        <v>395914.2080000001</v>
      </c>
      <c r="AV29" s="6">
        <v>10.418419664925334</v>
      </c>
      <c r="AW29" s="1">
        <v>3662570.6</v>
      </c>
      <c r="AX29" s="4">
        <v>96.379965134308534</v>
      </c>
      <c r="AY29" s="155"/>
      <c r="AZ29" s="154"/>
      <c r="BA29" s="1">
        <v>2634307.5180000006</v>
      </c>
      <c r="BB29" s="6">
        <v>3.4120699559704232E-2</v>
      </c>
      <c r="BC29" s="1">
        <v>2546831.2430000002</v>
      </c>
      <c r="BD29" s="6">
        <v>96.679344594270702</v>
      </c>
      <c r="BE29" s="1">
        <v>14592.944</v>
      </c>
      <c r="BF29" s="6">
        <v>0.55395749737977229</v>
      </c>
      <c r="BG29" s="1">
        <v>2561424.1870000004</v>
      </c>
      <c r="BH29" s="4">
        <v>97.233302091650472</v>
      </c>
      <c r="BI29" s="155"/>
      <c r="BJ29" s="154"/>
      <c r="BK29" s="1">
        <v>2386108.2719999999</v>
      </c>
      <c r="BL29" s="6">
        <v>2.9999028699207571E-2</v>
      </c>
      <c r="BM29" s="1">
        <v>2352248.1540000001</v>
      </c>
      <c r="BN29" s="6">
        <v>98.580947964627825</v>
      </c>
      <c r="BO29" s="1">
        <v>30204.123</v>
      </c>
      <c r="BP29" s="6">
        <v>1.2658320393266715</v>
      </c>
      <c r="BQ29" s="1">
        <v>2382452.2770000002</v>
      </c>
      <c r="BR29" s="4">
        <v>99.846780003954507</v>
      </c>
      <c r="BS29" s="156"/>
      <c r="BT29" s="157"/>
      <c r="BU29" s="1">
        <v>1831321</v>
      </c>
      <c r="BV29" s="2">
        <v>3.3031715583655148E-2</v>
      </c>
      <c r="BW29" s="1">
        <v>1668196</v>
      </c>
      <c r="BX29" s="2">
        <v>91.092495526453305</v>
      </c>
      <c r="BY29" s="1">
        <v>31279</v>
      </c>
      <c r="BZ29" s="2">
        <v>1.7080020378732075</v>
      </c>
      <c r="CA29" s="1">
        <v>1699475</v>
      </c>
      <c r="CB29" s="83">
        <v>92.800497564326506</v>
      </c>
      <c r="CC29" s="3"/>
      <c r="CD29" s="1"/>
      <c r="CE29" s="158">
        <v>1370308</v>
      </c>
      <c r="CF29" s="2">
        <v>2.2188641184463238E-2</v>
      </c>
      <c r="CG29" s="158">
        <v>1102762</v>
      </c>
      <c r="CH29" s="2">
        <v>80.475484343665798</v>
      </c>
      <c r="CI29" s="158">
        <v>55972</v>
      </c>
      <c r="CJ29" s="2">
        <v>4.0846291490672169</v>
      </c>
      <c r="CK29" s="158">
        <v>1158734</v>
      </c>
      <c r="CL29" s="83">
        <v>84.560113492733024</v>
      </c>
      <c r="CM29" s="72"/>
      <c r="CN29" s="154"/>
      <c r="CO29" s="12">
        <v>1147973.138</v>
      </c>
      <c r="CP29" s="2">
        <v>2.289538608716989E-2</v>
      </c>
      <c r="CQ29" s="12">
        <v>1011650.9790000001</v>
      </c>
      <c r="CR29" s="2">
        <v>88.124969610569408</v>
      </c>
      <c r="CS29" s="12">
        <v>20048.849999999999</v>
      </c>
      <c r="CT29" s="2">
        <v>1.7464563704799856</v>
      </c>
      <c r="CU29" s="12">
        <v>1031699.829</v>
      </c>
      <c r="CV29" s="83">
        <v>89.871425981049384</v>
      </c>
      <c r="CW29" s="3"/>
      <c r="CX29" s="11"/>
      <c r="CY29" s="1"/>
      <c r="CZ29" s="1">
        <v>751955.5</v>
      </c>
      <c r="DA29" s="34">
        <f t="shared" si="60"/>
        <v>2.3923279303408658E-2</v>
      </c>
      <c r="DB29" s="1">
        <v>724015.9</v>
      </c>
      <c r="DC29" s="34">
        <f t="shared" si="61"/>
        <v>96.284407787428918</v>
      </c>
      <c r="DD29" s="1">
        <v>3133.3</v>
      </c>
      <c r="DE29" s="34">
        <f t="shared" si="62"/>
        <v>0.4166868917110122</v>
      </c>
      <c r="DF29" s="1">
        <f t="shared" si="0"/>
        <v>727149.20000000007</v>
      </c>
      <c r="DG29" s="33">
        <f t="shared" si="63"/>
        <v>96.701094679139928</v>
      </c>
      <c r="DH29" s="138"/>
      <c r="DI29" s="139"/>
      <c r="DJ29" s="159"/>
      <c r="DK29" s="160">
        <v>725191.1</v>
      </c>
      <c r="DL29" s="142">
        <f t="shared" si="1"/>
        <v>2.546515626569712E-2</v>
      </c>
      <c r="DM29" s="160">
        <v>699505.3</v>
      </c>
      <c r="DN29" s="142">
        <f t="shared" si="64"/>
        <v>96.458064639789441</v>
      </c>
      <c r="DO29" s="160">
        <v>214.8</v>
      </c>
      <c r="DP29" s="143">
        <f t="shared" si="65"/>
        <v>2.9619778841742547E-2</v>
      </c>
      <c r="DQ29" s="160">
        <f t="shared" si="47"/>
        <v>699720.10000000009</v>
      </c>
      <c r="DR29" s="143">
        <f t="shared" si="66"/>
        <v>96.48768441863119</v>
      </c>
      <c r="DS29" s="160"/>
      <c r="DT29" s="161"/>
      <c r="DU29" s="3"/>
      <c r="DV29" s="1">
        <v>519991</v>
      </c>
      <c r="DW29" s="142">
        <f t="shared" si="2"/>
        <v>2.7444468432527194E-2</v>
      </c>
      <c r="DX29" s="1">
        <v>503186.6</v>
      </c>
      <c r="DY29" s="142">
        <f t="shared" si="3"/>
        <v>96.768328682611809</v>
      </c>
      <c r="DZ29" s="1">
        <v>1205.5999999999999</v>
      </c>
      <c r="EA29" s="143">
        <f t="shared" si="4"/>
        <v>0.23185016663749949</v>
      </c>
      <c r="EB29" s="1">
        <f t="shared" si="48"/>
        <v>504392.19999999995</v>
      </c>
      <c r="EC29" s="143">
        <f t="shared" si="5"/>
        <v>97.000178849249309</v>
      </c>
      <c r="ED29" s="1"/>
      <c r="EE29" s="1"/>
      <c r="EF29" s="1"/>
      <c r="EG29" s="1">
        <v>424561.7</v>
      </c>
      <c r="EH29" s="142">
        <f t="shared" si="6"/>
        <v>2.7732275337452574E-2</v>
      </c>
      <c r="EI29" s="1">
        <v>388842.2</v>
      </c>
      <c r="EJ29" s="142">
        <f t="shared" si="7"/>
        <v>91.586735214222102</v>
      </c>
      <c r="EK29" s="1">
        <v>9567.7999999999993</v>
      </c>
      <c r="EL29" s="143">
        <f t="shared" si="8"/>
        <v>2.2535711534978304</v>
      </c>
      <c r="EM29" s="1">
        <f t="shared" si="49"/>
        <v>398410</v>
      </c>
      <c r="EN29" s="1"/>
      <c r="EO29" s="1"/>
      <c r="EP29" s="139"/>
      <c r="EQ29" s="3"/>
      <c r="ER29" s="1">
        <v>204631.2</v>
      </c>
      <c r="ES29" s="142">
        <f t="shared" si="9"/>
        <v>1.5731394122885115E-2</v>
      </c>
      <c r="ET29" s="1">
        <v>159145.5</v>
      </c>
      <c r="EU29" s="142">
        <f t="shared" si="10"/>
        <v>77.771864700984011</v>
      </c>
      <c r="EV29" s="1">
        <v>27490.1</v>
      </c>
      <c r="EW29" s="143">
        <f t="shared" si="11"/>
        <v>13.433972922995125</v>
      </c>
      <c r="EX29" s="1">
        <f t="shared" si="50"/>
        <v>186635.6</v>
      </c>
      <c r="EY29" s="143">
        <f t="shared" si="12"/>
        <v>91.205837623979136</v>
      </c>
      <c r="EZ29" s="1"/>
      <c r="FA29" s="139"/>
      <c r="FB29" s="3"/>
      <c r="FC29" s="1">
        <v>179450.8</v>
      </c>
      <c r="FD29" s="142">
        <f t="shared" si="13"/>
        <v>1.8141196786592411E-2</v>
      </c>
      <c r="FE29" s="1">
        <v>144505.5</v>
      </c>
      <c r="FF29" s="142">
        <f t="shared" si="14"/>
        <v>80.526528719849679</v>
      </c>
      <c r="FG29" s="1">
        <v>18963.599999999999</v>
      </c>
      <c r="FH29" s="143">
        <f t="shared" si="15"/>
        <v>10.567576182441092</v>
      </c>
      <c r="FI29" s="1">
        <f t="shared" si="51"/>
        <v>163469.1</v>
      </c>
      <c r="FJ29" s="143">
        <f t="shared" si="16"/>
        <v>91.094104902290781</v>
      </c>
      <c r="FK29" s="1"/>
      <c r="FL29" s="92"/>
      <c r="FM29" s="155"/>
      <c r="FN29" s="1">
        <v>141984.29999999999</v>
      </c>
      <c r="FO29" s="142">
        <f t="shared" si="17"/>
        <v>1.8742989563768925E-2</v>
      </c>
      <c r="FP29" s="1">
        <v>118713.8</v>
      </c>
      <c r="FQ29" s="142">
        <f t="shared" si="18"/>
        <v>83.610511866452853</v>
      </c>
      <c r="FR29" s="1"/>
      <c r="FS29" s="143">
        <f t="shared" si="19"/>
        <v>0</v>
      </c>
      <c r="FT29" s="1">
        <f t="shared" si="52"/>
        <v>118713.8</v>
      </c>
      <c r="FU29" s="143">
        <f t="shared" si="20"/>
        <v>83.610511866452853</v>
      </c>
      <c r="FV29" s="1"/>
      <c r="FW29" s="92"/>
      <c r="FX29" s="3"/>
      <c r="FY29" s="1">
        <v>130884.5</v>
      </c>
      <c r="FZ29" s="142">
        <f t="shared" si="21"/>
        <v>2.6701747743263084E-2</v>
      </c>
      <c r="GA29" s="1">
        <v>84082</v>
      </c>
      <c r="GB29" s="142">
        <f t="shared" si="22"/>
        <v>64.241373119047708</v>
      </c>
      <c r="GC29" s="1">
        <v>15409</v>
      </c>
      <c r="GD29" s="143">
        <f t="shared" si="23"/>
        <v>11.772975409616876</v>
      </c>
      <c r="GE29" s="1">
        <f t="shared" si="53"/>
        <v>99491</v>
      </c>
      <c r="GF29" s="143">
        <f t="shared" si="24"/>
        <v>76.014348528664584</v>
      </c>
      <c r="GG29" s="1"/>
      <c r="GH29" s="139"/>
      <c r="GI29" s="3"/>
      <c r="GJ29" s="1"/>
      <c r="GK29" s="142">
        <f t="shared" si="25"/>
        <v>0</v>
      </c>
      <c r="GL29" s="1"/>
      <c r="GM29" s="142" t="e">
        <f t="shared" si="26"/>
        <v>#DIV/0!</v>
      </c>
      <c r="GN29" s="1"/>
      <c r="GO29" s="143" t="e">
        <f t="shared" si="27"/>
        <v>#DIV/0!</v>
      </c>
      <c r="GP29" s="1">
        <f t="shared" si="54"/>
        <v>0</v>
      </c>
      <c r="GQ29" s="143" t="e">
        <f t="shared" si="28"/>
        <v>#DIV/0!</v>
      </c>
      <c r="GR29" s="1"/>
      <c r="GS29" s="139"/>
      <c r="GT29" s="3"/>
      <c r="GU29" s="1"/>
      <c r="GV29" s="142">
        <f t="shared" si="29"/>
        <v>0</v>
      </c>
      <c r="GW29" s="1"/>
      <c r="GX29" s="142" t="e">
        <f t="shared" si="30"/>
        <v>#DIV/0!</v>
      </c>
      <c r="GY29" s="1"/>
      <c r="GZ29" s="143" t="e">
        <f t="shared" si="31"/>
        <v>#DIV/0!</v>
      </c>
      <c r="HA29" s="1">
        <f t="shared" si="55"/>
        <v>0</v>
      </c>
      <c r="HB29" s="143" t="e">
        <f t="shared" si="32"/>
        <v>#DIV/0!</v>
      </c>
      <c r="HC29" s="1"/>
      <c r="HD29" s="139"/>
      <c r="HE29" s="3"/>
      <c r="HF29" s="1"/>
      <c r="HG29" s="142">
        <f t="shared" si="33"/>
        <v>0</v>
      </c>
      <c r="HH29" s="1"/>
      <c r="HI29" s="142" t="e">
        <f t="shared" si="34"/>
        <v>#DIV/0!</v>
      </c>
      <c r="HJ29" s="1"/>
      <c r="HK29" s="143" t="e">
        <f t="shared" si="35"/>
        <v>#DIV/0!</v>
      </c>
      <c r="HL29" s="1">
        <f t="shared" si="56"/>
        <v>0</v>
      </c>
      <c r="HM29" s="143" t="e">
        <f t="shared" si="36"/>
        <v>#DIV/0!</v>
      </c>
      <c r="HN29" s="1"/>
      <c r="HO29" s="139"/>
      <c r="HP29" s="1"/>
      <c r="HQ29" s="142">
        <f t="shared" si="37"/>
        <v>0</v>
      </c>
      <c r="HR29" s="1"/>
      <c r="HS29" s="142" t="e">
        <f t="shared" si="38"/>
        <v>#DIV/0!</v>
      </c>
      <c r="HT29" s="1"/>
      <c r="HU29" s="139"/>
      <c r="HV29" s="1"/>
      <c r="HW29" s="142">
        <f t="shared" si="39"/>
        <v>0</v>
      </c>
      <c r="HX29" s="1"/>
      <c r="HY29" s="142" t="e">
        <f t="shared" si="40"/>
        <v>#DIV/0!</v>
      </c>
      <c r="HZ29" s="1"/>
      <c r="IA29" s="139"/>
      <c r="IB29" s="1"/>
      <c r="IC29" s="142">
        <f t="shared" si="41"/>
        <v>0</v>
      </c>
      <c r="ID29" s="1"/>
      <c r="IE29" s="142" t="e">
        <f t="shared" si="42"/>
        <v>#DIV/0!</v>
      </c>
      <c r="IF29" s="1"/>
      <c r="IG29" s="139"/>
      <c r="IH29" s="1"/>
      <c r="II29" s="142">
        <f t="shared" si="43"/>
        <v>0</v>
      </c>
      <c r="IJ29" s="1"/>
      <c r="IK29" s="142" t="e">
        <f t="shared" si="44"/>
        <v>#DIV/0!</v>
      </c>
      <c r="IL29" s="1"/>
      <c r="IM29" s="139"/>
      <c r="IN29" s="1"/>
      <c r="IO29" s="142">
        <f t="shared" si="45"/>
        <v>0</v>
      </c>
      <c r="IP29" s="1"/>
      <c r="IQ29" s="142" t="e">
        <f t="shared" si="46"/>
        <v>#DIV/0!</v>
      </c>
      <c r="IR29" s="1"/>
      <c r="IS29" s="139"/>
    </row>
    <row r="30" spans="1:253" x14ac:dyDescent="0.2">
      <c r="A30" s="193" t="s">
        <v>99</v>
      </c>
      <c r="B30" s="47"/>
      <c r="C30" s="23"/>
      <c r="D30" s="23">
        <v>105663246.735</v>
      </c>
      <c r="E30" s="23">
        <v>82163241.35800004</v>
      </c>
      <c r="F30" s="29">
        <v>0.95278189610338759</v>
      </c>
      <c r="G30" s="23">
        <v>0</v>
      </c>
      <c r="H30" s="23">
        <v>82163241.35800004</v>
      </c>
      <c r="I30" s="23">
        <v>59542378.508000009</v>
      </c>
      <c r="J30" s="29">
        <v>72.468390394389559</v>
      </c>
      <c r="K30" s="7">
        <v>20179283.986999981</v>
      </c>
      <c r="L30" s="29">
        <v>24.559990153108988</v>
      </c>
      <c r="M30" s="23">
        <v>79721662.49499999</v>
      </c>
      <c r="N30" s="54">
        <v>97.028380547498543</v>
      </c>
      <c r="O30" s="80"/>
      <c r="P30" s="90"/>
      <c r="Q30" s="1">
        <v>86377075.707999989</v>
      </c>
      <c r="R30" s="1">
        <v>381537185.51199996</v>
      </c>
      <c r="S30" s="2">
        <v>3.6330052378049627</v>
      </c>
      <c r="T30" s="1">
        <v>0</v>
      </c>
      <c r="U30" s="1">
        <v>381537185.51199996</v>
      </c>
      <c r="V30" s="1">
        <v>109461463.54499999</v>
      </c>
      <c r="W30" s="2">
        <v>28.689592443816263</v>
      </c>
      <c r="X30" s="1">
        <v>228580500.18599999</v>
      </c>
      <c r="Y30" s="2">
        <v>59.910412108130082</v>
      </c>
      <c r="Z30" s="1">
        <v>338041963.73099995</v>
      </c>
      <c r="AA30" s="4">
        <v>88.600004551946341</v>
      </c>
      <c r="AB30" s="153"/>
      <c r="AC30" s="154"/>
      <c r="AD30" s="1">
        <v>65152974.106000006</v>
      </c>
      <c r="AE30" s="1">
        <v>79116608.187000006</v>
      </c>
      <c r="AF30" s="6">
        <v>0.92457836038352026</v>
      </c>
      <c r="AG30" s="1">
        <v>0</v>
      </c>
      <c r="AH30" s="1">
        <v>79116608.187000006</v>
      </c>
      <c r="AI30" s="1">
        <v>68224933.502000004</v>
      </c>
      <c r="AJ30" s="11">
        <v>86.233390264587129</v>
      </c>
      <c r="AK30" s="1">
        <v>4854428.8409999963</v>
      </c>
      <c r="AL30" s="11">
        <v>6.1357898831128717</v>
      </c>
      <c r="AM30" s="1">
        <v>73079362.342999995</v>
      </c>
      <c r="AN30" s="86">
        <v>92.369180147699993</v>
      </c>
      <c r="AO30" s="155"/>
      <c r="AP30" s="154"/>
      <c r="AQ30" s="1">
        <v>72102252.221000001</v>
      </c>
      <c r="AR30" s="6">
        <v>0.91480851749095193</v>
      </c>
      <c r="AS30" s="1">
        <v>59662999.155000001</v>
      </c>
      <c r="AT30" s="6">
        <v>82.747760738634696</v>
      </c>
      <c r="AU30" s="1">
        <v>5000002.9239999996</v>
      </c>
      <c r="AV30" s="6">
        <v>6.9346001962248467</v>
      </c>
      <c r="AW30" s="1">
        <v>64663002.079000004</v>
      </c>
      <c r="AX30" s="4">
        <v>89.682360934859545</v>
      </c>
      <c r="AY30" s="155"/>
      <c r="AZ30" s="154"/>
      <c r="BA30" s="1">
        <v>73861485.213</v>
      </c>
      <c r="BB30" s="6">
        <v>0.95668616088515035</v>
      </c>
      <c r="BC30" s="1">
        <v>62083798.981000006</v>
      </c>
      <c r="BD30" s="6">
        <v>84.054360404430298</v>
      </c>
      <c r="BE30" s="1">
        <v>11502773.443999998</v>
      </c>
      <c r="BF30" s="6">
        <v>15.573439135198234</v>
      </c>
      <c r="BG30" s="1">
        <v>73586572.425000012</v>
      </c>
      <c r="BH30" s="4">
        <v>99.627799539628541</v>
      </c>
      <c r="BI30" s="155"/>
      <c r="BJ30" s="154"/>
      <c r="BK30" s="1">
        <v>81345991.679000005</v>
      </c>
      <c r="BL30" s="6">
        <v>1.0227116546133921</v>
      </c>
      <c r="BM30" s="1">
        <v>69659821.584999993</v>
      </c>
      <c r="BN30" s="6">
        <v>85.633993940211724</v>
      </c>
      <c r="BO30" s="1">
        <v>8317788.3849999998</v>
      </c>
      <c r="BP30" s="6">
        <v>10.225197595258145</v>
      </c>
      <c r="BQ30" s="1">
        <v>77977609.969999999</v>
      </c>
      <c r="BR30" s="4">
        <v>95.859191535469861</v>
      </c>
      <c r="BS30" s="156"/>
      <c r="BT30" s="157"/>
      <c r="BU30" s="1">
        <v>81271238</v>
      </c>
      <c r="BV30" s="2">
        <v>1.4658972505352947</v>
      </c>
      <c r="BW30" s="1">
        <v>35699976</v>
      </c>
      <c r="BX30" s="2">
        <v>43.926949900775476</v>
      </c>
      <c r="BY30" s="1">
        <v>32666855</v>
      </c>
      <c r="BZ30" s="2">
        <v>40.194853436341155</v>
      </c>
      <c r="CA30" s="1">
        <v>68366831</v>
      </c>
      <c r="CB30" s="83">
        <v>84.121803337116631</v>
      </c>
      <c r="CC30" s="3"/>
      <c r="CD30" s="1"/>
      <c r="CE30" s="158">
        <v>63096928</v>
      </c>
      <c r="CF30" s="2">
        <v>1.021693732528681</v>
      </c>
      <c r="CG30" s="158">
        <v>49996002</v>
      </c>
      <c r="CH30" s="2">
        <v>79.236824334775861</v>
      </c>
      <c r="CI30" s="158">
        <v>7350444</v>
      </c>
      <c r="CJ30" s="2">
        <v>11.649448290097419</v>
      </c>
      <c r="CK30" s="158">
        <v>57346446</v>
      </c>
      <c r="CL30" s="83">
        <v>90.886272624873271</v>
      </c>
      <c r="CM30" s="72"/>
      <c r="CN30" s="154"/>
      <c r="CO30" s="12">
        <v>46550285.975000001</v>
      </c>
      <c r="CP30" s="2">
        <v>0.92840741179938191</v>
      </c>
      <c r="CQ30" s="12">
        <v>39370449.283</v>
      </c>
      <c r="CR30" s="2">
        <v>84.576170604288109</v>
      </c>
      <c r="CS30" s="12">
        <v>6217834.665</v>
      </c>
      <c r="CT30" s="2">
        <v>13.357242678034911</v>
      </c>
      <c r="CU30" s="12">
        <v>45588283.947999999</v>
      </c>
      <c r="CV30" s="83">
        <v>97.933413282323016</v>
      </c>
      <c r="CW30" s="3"/>
      <c r="CX30" s="11"/>
      <c r="CY30" s="1"/>
      <c r="CZ30" s="1">
        <v>18598835.800000001</v>
      </c>
      <c r="DA30" s="34">
        <f t="shared" si="60"/>
        <v>0.59171738694861054</v>
      </c>
      <c r="DB30" s="1">
        <v>3789563.1</v>
      </c>
      <c r="DC30" s="34">
        <f t="shared" si="61"/>
        <v>20.375270477951098</v>
      </c>
      <c r="DD30" s="1">
        <v>14430851.800000001</v>
      </c>
      <c r="DE30" s="34">
        <f t="shared" si="62"/>
        <v>77.590081202824535</v>
      </c>
      <c r="DF30" s="1">
        <f t="shared" si="0"/>
        <v>18220414.900000002</v>
      </c>
      <c r="DG30" s="33">
        <f t="shared" si="63"/>
        <v>97.96535168077564</v>
      </c>
      <c r="DH30" s="138"/>
      <c r="DI30" s="139"/>
      <c r="DJ30" s="159"/>
      <c r="DK30" s="160">
        <v>872790.1</v>
      </c>
      <c r="DL30" s="142">
        <f t="shared" si="1"/>
        <v>3.0648109558505911E-2</v>
      </c>
      <c r="DM30" s="160">
        <v>778414.5</v>
      </c>
      <c r="DN30" s="142">
        <f t="shared" si="64"/>
        <v>89.186907596683326</v>
      </c>
      <c r="DO30" s="160">
        <v>75436.7</v>
      </c>
      <c r="DP30" s="143">
        <f t="shared" si="65"/>
        <v>8.6431663237243406</v>
      </c>
      <c r="DQ30" s="160">
        <f t="shared" si="47"/>
        <v>853851.2</v>
      </c>
      <c r="DR30" s="143">
        <f t="shared" si="66"/>
        <v>97.830073920407671</v>
      </c>
      <c r="DS30" s="160"/>
      <c r="DT30" s="161"/>
      <c r="DU30" s="3"/>
      <c r="DV30" s="1">
        <v>605358.30000000005</v>
      </c>
      <c r="DW30" s="142">
        <f t="shared" si="2"/>
        <v>3.1950046740651911E-2</v>
      </c>
      <c r="DX30" s="1">
        <v>500062.8</v>
      </c>
      <c r="DY30" s="142">
        <f t="shared" si="3"/>
        <v>82.606086345888045</v>
      </c>
      <c r="DZ30" s="1">
        <v>61080.7</v>
      </c>
      <c r="EA30" s="143">
        <f t="shared" si="4"/>
        <v>10.090007851548412</v>
      </c>
      <c r="EB30" s="1">
        <f t="shared" si="48"/>
        <v>561143.5</v>
      </c>
      <c r="EC30" s="143">
        <f t="shared" si="5"/>
        <v>92.696094197436452</v>
      </c>
      <c r="ED30" s="1"/>
      <c r="EE30" s="1"/>
      <c r="EF30" s="1"/>
      <c r="EG30" s="1">
        <v>403205.5</v>
      </c>
      <c r="EH30" s="142">
        <f t="shared" si="6"/>
        <v>2.6337293127418775E-2</v>
      </c>
      <c r="EI30" s="1">
        <v>268382.8</v>
      </c>
      <c r="EJ30" s="142">
        <f t="shared" si="7"/>
        <v>66.562286476746962</v>
      </c>
      <c r="EK30" s="1">
        <v>26426</v>
      </c>
      <c r="EL30" s="143">
        <f t="shared" si="8"/>
        <v>6.5539780583350176</v>
      </c>
      <c r="EM30" s="1">
        <f t="shared" si="49"/>
        <v>294808.8</v>
      </c>
      <c r="EN30" s="1"/>
      <c r="EO30" s="1"/>
      <c r="EP30" s="139"/>
      <c r="EQ30" s="3"/>
      <c r="ER30" s="1">
        <v>320680.3</v>
      </c>
      <c r="ES30" s="142">
        <f t="shared" si="9"/>
        <v>2.4652878870597618E-2</v>
      </c>
      <c r="ET30" s="1">
        <v>211786.4</v>
      </c>
      <c r="EU30" s="142">
        <f t="shared" si="10"/>
        <v>66.042847034881774</v>
      </c>
      <c r="EV30" s="1">
        <v>62298.8</v>
      </c>
      <c r="EW30" s="143">
        <f t="shared" si="11"/>
        <v>19.427074254327444</v>
      </c>
      <c r="EX30" s="1">
        <f t="shared" si="50"/>
        <v>274085.2</v>
      </c>
      <c r="EY30" s="143">
        <f t="shared" si="12"/>
        <v>85.469921289209225</v>
      </c>
      <c r="EZ30" s="1"/>
      <c r="FA30" s="139"/>
      <c r="FB30" s="3"/>
      <c r="FC30" s="1">
        <v>48941.1</v>
      </c>
      <c r="FD30" s="142">
        <f t="shared" si="13"/>
        <v>4.9475963665377796E-3</v>
      </c>
      <c r="FE30" s="1">
        <v>14210</v>
      </c>
      <c r="FF30" s="142">
        <f t="shared" si="14"/>
        <v>29.034901136263798</v>
      </c>
      <c r="FG30" s="1">
        <v>15470.1</v>
      </c>
      <c r="FH30" s="143">
        <f t="shared" si="15"/>
        <v>31.609628716967947</v>
      </c>
      <c r="FI30" s="1">
        <f t="shared" si="51"/>
        <v>29680.1</v>
      </c>
      <c r="FJ30" s="143">
        <f t="shared" si="16"/>
        <v>60.644529853231745</v>
      </c>
      <c r="FK30" s="1"/>
      <c r="FL30" s="92"/>
      <c r="FM30" s="155"/>
      <c r="FN30" s="1"/>
      <c r="FO30" s="142">
        <f t="shared" si="17"/>
        <v>0</v>
      </c>
      <c r="FP30" s="1"/>
      <c r="FQ30" s="142" t="e">
        <f t="shared" si="18"/>
        <v>#DIV/0!</v>
      </c>
      <c r="FR30" s="1"/>
      <c r="FS30" s="143" t="e">
        <f t="shared" si="19"/>
        <v>#DIV/0!</v>
      </c>
      <c r="FT30" s="1">
        <f t="shared" si="52"/>
        <v>0</v>
      </c>
      <c r="FU30" s="143" t="e">
        <f t="shared" si="20"/>
        <v>#DIV/0!</v>
      </c>
      <c r="FV30" s="1"/>
      <c r="FW30" s="92"/>
      <c r="FX30" s="3"/>
      <c r="FY30" s="1"/>
      <c r="FZ30" s="142">
        <f t="shared" si="21"/>
        <v>0</v>
      </c>
      <c r="GA30" s="1"/>
      <c r="GB30" s="142" t="e">
        <f t="shared" si="22"/>
        <v>#DIV/0!</v>
      </c>
      <c r="GC30" s="1"/>
      <c r="GD30" s="143" t="e">
        <f t="shared" si="23"/>
        <v>#DIV/0!</v>
      </c>
      <c r="GE30" s="1">
        <f t="shared" si="53"/>
        <v>0</v>
      </c>
      <c r="GF30" s="143" t="e">
        <f t="shared" si="24"/>
        <v>#DIV/0!</v>
      </c>
      <c r="GG30" s="1"/>
      <c r="GH30" s="139"/>
      <c r="GI30" s="3"/>
      <c r="GJ30" s="1"/>
      <c r="GK30" s="142">
        <f t="shared" si="25"/>
        <v>0</v>
      </c>
      <c r="GL30" s="1"/>
      <c r="GM30" s="142" t="e">
        <f t="shared" si="26"/>
        <v>#DIV/0!</v>
      </c>
      <c r="GN30" s="1"/>
      <c r="GO30" s="143" t="e">
        <f t="shared" si="27"/>
        <v>#DIV/0!</v>
      </c>
      <c r="GP30" s="1">
        <f t="shared" si="54"/>
        <v>0</v>
      </c>
      <c r="GQ30" s="143" t="e">
        <f t="shared" si="28"/>
        <v>#DIV/0!</v>
      </c>
      <c r="GR30" s="1"/>
      <c r="GS30" s="139"/>
      <c r="GT30" s="3"/>
      <c r="GU30" s="1"/>
      <c r="GV30" s="142">
        <f t="shared" si="29"/>
        <v>0</v>
      </c>
      <c r="GW30" s="1"/>
      <c r="GX30" s="142" t="e">
        <f t="shared" si="30"/>
        <v>#DIV/0!</v>
      </c>
      <c r="GY30" s="1"/>
      <c r="GZ30" s="143" t="e">
        <f t="shared" si="31"/>
        <v>#DIV/0!</v>
      </c>
      <c r="HA30" s="1">
        <f t="shared" si="55"/>
        <v>0</v>
      </c>
      <c r="HB30" s="143" t="e">
        <f t="shared" si="32"/>
        <v>#DIV/0!</v>
      </c>
      <c r="HC30" s="1"/>
      <c r="HD30" s="139"/>
      <c r="HE30" s="3"/>
      <c r="HF30" s="1"/>
      <c r="HG30" s="142">
        <f t="shared" si="33"/>
        <v>0</v>
      </c>
      <c r="HH30" s="1"/>
      <c r="HI30" s="142" t="e">
        <f t="shared" si="34"/>
        <v>#DIV/0!</v>
      </c>
      <c r="HJ30" s="1"/>
      <c r="HK30" s="143" t="e">
        <f t="shared" si="35"/>
        <v>#DIV/0!</v>
      </c>
      <c r="HL30" s="1">
        <f t="shared" si="56"/>
        <v>0</v>
      </c>
      <c r="HM30" s="143" t="e">
        <f t="shared" si="36"/>
        <v>#DIV/0!</v>
      </c>
      <c r="HN30" s="1"/>
      <c r="HO30" s="139"/>
      <c r="HP30" s="1"/>
      <c r="HQ30" s="142">
        <f t="shared" si="37"/>
        <v>0</v>
      </c>
      <c r="HR30" s="1"/>
      <c r="HS30" s="142" t="e">
        <f t="shared" si="38"/>
        <v>#DIV/0!</v>
      </c>
      <c r="HT30" s="1"/>
      <c r="HU30" s="139"/>
      <c r="HV30" s="1"/>
      <c r="HW30" s="142">
        <f t="shared" si="39"/>
        <v>0</v>
      </c>
      <c r="HX30" s="1"/>
      <c r="HY30" s="142" t="e">
        <f t="shared" si="40"/>
        <v>#DIV/0!</v>
      </c>
      <c r="HZ30" s="1"/>
      <c r="IA30" s="139"/>
      <c r="IB30" s="1"/>
      <c r="IC30" s="142">
        <f t="shared" si="41"/>
        <v>0</v>
      </c>
      <c r="ID30" s="1"/>
      <c r="IE30" s="142" t="e">
        <f t="shared" si="42"/>
        <v>#DIV/0!</v>
      </c>
      <c r="IF30" s="1"/>
      <c r="IG30" s="139"/>
      <c r="IH30" s="1"/>
      <c r="II30" s="142">
        <f t="shared" si="43"/>
        <v>0</v>
      </c>
      <c r="IJ30" s="1"/>
      <c r="IK30" s="142" t="e">
        <f t="shared" si="44"/>
        <v>#DIV/0!</v>
      </c>
      <c r="IL30" s="1"/>
      <c r="IM30" s="139"/>
      <c r="IN30" s="1"/>
      <c r="IO30" s="142">
        <f t="shared" si="45"/>
        <v>0</v>
      </c>
      <c r="IP30" s="1"/>
      <c r="IQ30" s="142" t="e">
        <f t="shared" si="46"/>
        <v>#DIV/0!</v>
      </c>
      <c r="IR30" s="1"/>
      <c r="IS30" s="139"/>
    </row>
    <row r="31" spans="1:253" x14ac:dyDescent="0.2">
      <c r="A31" s="193" t="s">
        <v>100</v>
      </c>
      <c r="B31" s="47"/>
      <c r="C31" s="23"/>
      <c r="D31" s="23">
        <v>10036483.09</v>
      </c>
      <c r="E31" s="23">
        <v>10416305.757999999</v>
      </c>
      <c r="F31" s="29">
        <v>0.12078963033185584</v>
      </c>
      <c r="G31" s="23">
        <v>0</v>
      </c>
      <c r="H31" s="23">
        <v>10416305.757999999</v>
      </c>
      <c r="I31" s="23">
        <v>7629312.0830000006</v>
      </c>
      <c r="J31" s="29">
        <v>73.243933696363385</v>
      </c>
      <c r="K31" s="7">
        <v>2443454.8020000001</v>
      </c>
      <c r="L31" s="29">
        <v>23.457978853235581</v>
      </c>
      <c r="M31" s="23">
        <v>10072766.885000002</v>
      </c>
      <c r="N31" s="54">
        <v>96.701912549598973</v>
      </c>
      <c r="O31" s="80"/>
      <c r="P31" s="90"/>
      <c r="Q31" s="1">
        <v>9911101.568</v>
      </c>
      <c r="R31" s="1">
        <v>10498958.645</v>
      </c>
      <c r="S31" s="2">
        <v>9.9971308688031002E-2</v>
      </c>
      <c r="T31" s="1">
        <v>0</v>
      </c>
      <c r="U31" s="1">
        <v>10498958.645</v>
      </c>
      <c r="V31" s="1">
        <v>7100236.1229999997</v>
      </c>
      <c r="W31" s="2">
        <v>67.628003529487188</v>
      </c>
      <c r="X31" s="1">
        <v>3209664.0590000004</v>
      </c>
      <c r="Y31" s="2">
        <v>30.571261089103952</v>
      </c>
      <c r="Z31" s="1">
        <v>10309900.182</v>
      </c>
      <c r="AA31" s="4">
        <v>98.199264618591144</v>
      </c>
      <c r="AB31" s="153"/>
      <c r="AC31" s="154"/>
      <c r="AD31" s="1">
        <v>8425689.6750000007</v>
      </c>
      <c r="AE31" s="1">
        <v>8425689.6750000007</v>
      </c>
      <c r="AF31" s="6">
        <v>9.8464918091520248E-2</v>
      </c>
      <c r="AG31" s="1">
        <v>213402.69</v>
      </c>
      <c r="AH31" s="1">
        <v>8212286.9850000003</v>
      </c>
      <c r="AI31" s="1">
        <v>6936379.8430000003</v>
      </c>
      <c r="AJ31" s="11">
        <v>82.324178916546671</v>
      </c>
      <c r="AK31" s="1">
        <v>1190903.4590000003</v>
      </c>
      <c r="AL31" s="11">
        <v>14.134195596279186</v>
      </c>
      <c r="AM31" s="1">
        <v>8127283.3020000011</v>
      </c>
      <c r="AN31" s="86">
        <v>96.458374512825856</v>
      </c>
      <c r="AO31" s="155"/>
      <c r="AP31" s="154"/>
      <c r="AQ31" s="1">
        <v>6117121</v>
      </c>
      <c r="AR31" s="6">
        <v>7.761192224856632E-2</v>
      </c>
      <c r="AS31" s="1">
        <v>4538927.03</v>
      </c>
      <c r="AT31" s="6">
        <v>74.200380048065085</v>
      </c>
      <c r="AU31" s="1">
        <v>1414417.6459999999</v>
      </c>
      <c r="AV31" s="6">
        <v>23.122276737700627</v>
      </c>
      <c r="AW31" s="1">
        <v>5953344.675999999</v>
      </c>
      <c r="AX31" s="4">
        <v>97.322656785765702</v>
      </c>
      <c r="AY31" s="155"/>
      <c r="AZ31" s="154"/>
      <c r="BA31" s="1">
        <v>10703500</v>
      </c>
      <c r="BB31" s="6">
        <v>0.13863639884175971</v>
      </c>
      <c r="BC31" s="1">
        <v>6141301.2379999999</v>
      </c>
      <c r="BD31" s="6">
        <v>57.376570635773348</v>
      </c>
      <c r="BE31" s="1">
        <v>4208228.165000001</v>
      </c>
      <c r="BF31" s="6">
        <v>39.316374690521798</v>
      </c>
      <c r="BG31" s="1">
        <v>10349529.403000001</v>
      </c>
      <c r="BH31" s="4">
        <v>96.692945326295145</v>
      </c>
      <c r="BI31" s="155"/>
      <c r="BJ31" s="154"/>
      <c r="BK31" s="1"/>
      <c r="BL31" s="6"/>
      <c r="BM31" s="1"/>
      <c r="BN31" s="6"/>
      <c r="BO31" s="1"/>
      <c r="BP31" s="6"/>
      <c r="BQ31" s="1"/>
      <c r="BR31" s="4"/>
      <c r="BS31" s="156"/>
      <c r="BT31" s="157"/>
      <c r="BU31" s="1"/>
      <c r="BV31" s="154"/>
      <c r="BW31" s="154"/>
      <c r="BX31" s="154"/>
      <c r="BY31" s="154"/>
      <c r="BZ31" s="154"/>
      <c r="CA31" s="154"/>
      <c r="CB31" s="163"/>
      <c r="CC31" s="155"/>
      <c r="CD31" s="154"/>
      <c r="CE31" s="154"/>
      <c r="CF31" s="154"/>
      <c r="CG31" s="154"/>
      <c r="CH31" s="154"/>
      <c r="CI31" s="154"/>
      <c r="CJ31" s="154"/>
      <c r="CK31" s="154"/>
      <c r="CL31" s="163"/>
      <c r="CM31" s="155"/>
      <c r="CN31" s="154"/>
      <c r="CO31" s="154"/>
      <c r="CP31" s="154"/>
      <c r="CQ31" s="154"/>
      <c r="CR31" s="154"/>
      <c r="CS31" s="154"/>
      <c r="CT31" s="154"/>
      <c r="CU31" s="154"/>
      <c r="CV31" s="163"/>
      <c r="CW31" s="3"/>
      <c r="CX31" s="154"/>
      <c r="CY31" s="1"/>
      <c r="CZ31" s="1"/>
      <c r="DA31" s="1"/>
      <c r="DB31" s="1"/>
      <c r="DC31" s="1"/>
      <c r="DD31" s="1"/>
      <c r="DE31" s="1"/>
      <c r="DF31" s="1">
        <f t="shared" si="0"/>
        <v>0</v>
      </c>
      <c r="DG31" s="139"/>
      <c r="DH31" s="138"/>
      <c r="DI31" s="139"/>
      <c r="DJ31" s="159"/>
      <c r="DK31" s="162"/>
      <c r="DL31" s="162"/>
      <c r="DM31" s="162"/>
      <c r="DN31" s="162"/>
      <c r="DO31" s="162"/>
      <c r="DP31" s="162"/>
      <c r="DQ31" s="162">
        <f t="shared" si="47"/>
        <v>0</v>
      </c>
      <c r="DR31" s="162"/>
      <c r="DS31" s="162"/>
      <c r="DT31" s="161"/>
      <c r="DU31" s="3"/>
      <c r="DV31" s="1"/>
      <c r="DW31" s="142">
        <f t="shared" si="2"/>
        <v>0</v>
      </c>
      <c r="DX31" s="1"/>
      <c r="DY31" s="142" t="e">
        <f t="shared" si="3"/>
        <v>#DIV/0!</v>
      </c>
      <c r="DZ31" s="1"/>
      <c r="EA31" s="143" t="e">
        <f t="shared" si="4"/>
        <v>#DIV/0!</v>
      </c>
      <c r="EB31" s="1">
        <f t="shared" si="48"/>
        <v>0</v>
      </c>
      <c r="EC31" s="143" t="e">
        <f t="shared" si="5"/>
        <v>#DIV/0!</v>
      </c>
      <c r="ED31" s="1"/>
      <c r="EE31" s="1"/>
      <c r="EF31" s="1"/>
      <c r="EG31" s="1"/>
      <c r="EH31" s="142">
        <f t="shared" si="6"/>
        <v>0</v>
      </c>
      <c r="EI31" s="1"/>
      <c r="EJ31" s="142" t="e">
        <f t="shared" si="7"/>
        <v>#DIV/0!</v>
      </c>
      <c r="EK31" s="1"/>
      <c r="EL31" s="143" t="e">
        <f t="shared" si="8"/>
        <v>#DIV/0!</v>
      </c>
      <c r="EM31" s="1">
        <f t="shared" si="49"/>
        <v>0</v>
      </c>
      <c r="EN31" s="1"/>
      <c r="EO31" s="1"/>
      <c r="EP31" s="139"/>
      <c r="EQ31" s="3"/>
      <c r="ER31" s="1"/>
      <c r="ES31" s="142">
        <f t="shared" si="9"/>
        <v>0</v>
      </c>
      <c r="ET31" s="1"/>
      <c r="EU31" s="142" t="e">
        <f t="shared" si="10"/>
        <v>#DIV/0!</v>
      </c>
      <c r="EV31" s="1"/>
      <c r="EW31" s="143" t="e">
        <f t="shared" si="11"/>
        <v>#DIV/0!</v>
      </c>
      <c r="EX31" s="1">
        <f t="shared" si="50"/>
        <v>0</v>
      </c>
      <c r="EY31" s="143" t="e">
        <f t="shared" si="12"/>
        <v>#DIV/0!</v>
      </c>
      <c r="EZ31" s="1"/>
      <c r="FA31" s="139"/>
      <c r="FB31" s="3"/>
      <c r="FC31" s="1"/>
      <c r="FD31" s="142">
        <f t="shared" si="13"/>
        <v>0</v>
      </c>
      <c r="FE31" s="1"/>
      <c r="FF31" s="142" t="e">
        <f t="shared" si="14"/>
        <v>#DIV/0!</v>
      </c>
      <c r="FG31" s="1"/>
      <c r="FH31" s="143" t="e">
        <f t="shared" si="15"/>
        <v>#DIV/0!</v>
      </c>
      <c r="FI31" s="1">
        <f t="shared" si="51"/>
        <v>0</v>
      </c>
      <c r="FJ31" s="143" t="e">
        <f t="shared" si="16"/>
        <v>#DIV/0!</v>
      </c>
      <c r="FK31" s="1"/>
      <c r="FL31" s="92"/>
      <c r="FM31" s="155"/>
      <c r="FN31" s="1"/>
      <c r="FO31" s="142">
        <f t="shared" si="17"/>
        <v>0</v>
      </c>
      <c r="FP31" s="1"/>
      <c r="FQ31" s="142" t="e">
        <f t="shared" si="18"/>
        <v>#DIV/0!</v>
      </c>
      <c r="FR31" s="1"/>
      <c r="FS31" s="143" t="e">
        <f t="shared" si="19"/>
        <v>#DIV/0!</v>
      </c>
      <c r="FT31" s="1">
        <f t="shared" si="52"/>
        <v>0</v>
      </c>
      <c r="FU31" s="143" t="e">
        <f t="shared" si="20"/>
        <v>#DIV/0!</v>
      </c>
      <c r="FV31" s="1"/>
      <c r="FW31" s="92"/>
      <c r="FX31" s="3"/>
      <c r="FY31" s="1"/>
      <c r="FZ31" s="142">
        <f t="shared" si="21"/>
        <v>0</v>
      </c>
      <c r="GA31" s="1"/>
      <c r="GB31" s="142" t="e">
        <f t="shared" si="22"/>
        <v>#DIV/0!</v>
      </c>
      <c r="GC31" s="1"/>
      <c r="GD31" s="143" t="e">
        <f t="shared" si="23"/>
        <v>#DIV/0!</v>
      </c>
      <c r="GE31" s="1">
        <f t="shared" si="53"/>
        <v>0</v>
      </c>
      <c r="GF31" s="143" t="e">
        <f t="shared" si="24"/>
        <v>#DIV/0!</v>
      </c>
      <c r="GG31" s="1"/>
      <c r="GH31" s="139"/>
      <c r="GI31" s="3"/>
      <c r="GJ31" s="1"/>
      <c r="GK31" s="142">
        <f t="shared" si="25"/>
        <v>0</v>
      </c>
      <c r="GL31" s="1"/>
      <c r="GM31" s="142" t="e">
        <f t="shared" si="26"/>
        <v>#DIV/0!</v>
      </c>
      <c r="GN31" s="1"/>
      <c r="GO31" s="143" t="e">
        <f t="shared" si="27"/>
        <v>#DIV/0!</v>
      </c>
      <c r="GP31" s="1">
        <f t="shared" si="54"/>
        <v>0</v>
      </c>
      <c r="GQ31" s="143" t="e">
        <f t="shared" si="28"/>
        <v>#DIV/0!</v>
      </c>
      <c r="GR31" s="1"/>
      <c r="GS31" s="139"/>
      <c r="GT31" s="3"/>
      <c r="GU31" s="1"/>
      <c r="GV31" s="142">
        <f t="shared" si="29"/>
        <v>0</v>
      </c>
      <c r="GW31" s="1"/>
      <c r="GX31" s="142" t="e">
        <f t="shared" si="30"/>
        <v>#DIV/0!</v>
      </c>
      <c r="GY31" s="1"/>
      <c r="GZ31" s="143" t="e">
        <f t="shared" si="31"/>
        <v>#DIV/0!</v>
      </c>
      <c r="HA31" s="1">
        <f t="shared" si="55"/>
        <v>0</v>
      </c>
      <c r="HB31" s="143" t="e">
        <f t="shared" si="32"/>
        <v>#DIV/0!</v>
      </c>
      <c r="HC31" s="1"/>
      <c r="HD31" s="139"/>
      <c r="HE31" s="3"/>
      <c r="HF31" s="1"/>
      <c r="HG31" s="142">
        <f t="shared" si="33"/>
        <v>0</v>
      </c>
      <c r="HH31" s="1"/>
      <c r="HI31" s="142" t="e">
        <f t="shared" si="34"/>
        <v>#DIV/0!</v>
      </c>
      <c r="HJ31" s="1"/>
      <c r="HK31" s="143" t="e">
        <f t="shared" si="35"/>
        <v>#DIV/0!</v>
      </c>
      <c r="HL31" s="1">
        <f t="shared" si="56"/>
        <v>0</v>
      </c>
      <c r="HM31" s="143" t="e">
        <f t="shared" si="36"/>
        <v>#DIV/0!</v>
      </c>
      <c r="HN31" s="1"/>
      <c r="HO31" s="139"/>
      <c r="HP31" s="1"/>
      <c r="HQ31" s="142">
        <f t="shared" si="37"/>
        <v>0</v>
      </c>
      <c r="HR31" s="1"/>
      <c r="HS31" s="142" t="e">
        <f t="shared" si="38"/>
        <v>#DIV/0!</v>
      </c>
      <c r="HT31" s="1"/>
      <c r="HU31" s="139"/>
      <c r="HV31" s="1"/>
      <c r="HW31" s="142">
        <f t="shared" si="39"/>
        <v>0</v>
      </c>
      <c r="HX31" s="1"/>
      <c r="HY31" s="142" t="e">
        <f t="shared" si="40"/>
        <v>#DIV/0!</v>
      </c>
      <c r="HZ31" s="1"/>
      <c r="IA31" s="139"/>
      <c r="IB31" s="1"/>
      <c r="IC31" s="142">
        <f t="shared" si="41"/>
        <v>0</v>
      </c>
      <c r="ID31" s="1"/>
      <c r="IE31" s="142" t="e">
        <f t="shared" si="42"/>
        <v>#DIV/0!</v>
      </c>
      <c r="IF31" s="1"/>
      <c r="IG31" s="139"/>
      <c r="IH31" s="1"/>
      <c r="II31" s="142">
        <f t="shared" si="43"/>
        <v>0</v>
      </c>
      <c r="IJ31" s="1"/>
      <c r="IK31" s="142" t="e">
        <f t="shared" si="44"/>
        <v>#DIV/0!</v>
      </c>
      <c r="IL31" s="1"/>
      <c r="IM31" s="139"/>
      <c r="IN31" s="1"/>
      <c r="IO31" s="142">
        <f t="shared" si="45"/>
        <v>0</v>
      </c>
      <c r="IP31" s="1"/>
      <c r="IQ31" s="142" t="e">
        <f t="shared" si="46"/>
        <v>#DIV/0!</v>
      </c>
      <c r="IR31" s="1"/>
      <c r="IS31" s="139"/>
    </row>
    <row r="32" spans="1:253" s="96" customFormat="1" x14ac:dyDescent="0.2">
      <c r="A32" s="196" t="s">
        <v>5</v>
      </c>
      <c r="B32" s="49">
        <v>4115828419.5980005</v>
      </c>
      <c r="C32" s="41">
        <f>SUM(B32/E32)*100</f>
        <v>97.760527405703854</v>
      </c>
      <c r="D32" s="42">
        <f>SUM(D8:D31)-D16</f>
        <v>4410987447.5429993</v>
      </c>
      <c r="E32" s="40">
        <f>SUM(E8:E31)-E16</f>
        <v>4210112740.612999</v>
      </c>
      <c r="F32" s="41">
        <f>SUM(E32/E$82)*100</f>
        <v>48.821335837181039</v>
      </c>
      <c r="G32" s="40">
        <f>SUM(G8:G31)-G16</f>
        <v>0</v>
      </c>
      <c r="H32" s="40">
        <f>SUM(H8:H31)-H16</f>
        <v>4210112740.612999</v>
      </c>
      <c r="I32" s="40">
        <f>SUM(I8:I31)-I16</f>
        <v>3465575966.612999</v>
      </c>
      <c r="J32" s="41">
        <f>SUM(I32/E32)*100</f>
        <v>82.315514574757103</v>
      </c>
      <c r="K32" s="40">
        <f>SUM(K8:K31)-K16</f>
        <v>706549061.91189981</v>
      </c>
      <c r="L32" s="41">
        <f>SUM(K32/E32)*100</f>
        <v>16.782188635856464</v>
      </c>
      <c r="M32" s="40">
        <f>SUM(M8:M31)-M16</f>
        <v>4172125028.5248985</v>
      </c>
      <c r="N32" s="43">
        <f>SUM(M32/E32)*100</f>
        <v>99.09770321061356</v>
      </c>
      <c r="O32" s="88">
        <v>3804429736.2090001</v>
      </c>
      <c r="P32" s="41">
        <f>SUM(O32/R32)*100</f>
        <v>94.761426860016471</v>
      </c>
      <c r="Q32" s="57">
        <f>SUM(Q8:Q31)-Q16-Q11</f>
        <v>3696585900.2080011</v>
      </c>
      <c r="R32" s="15">
        <f>SUM(R8:R31)-R16-R11</f>
        <v>4014745094.361002</v>
      </c>
      <c r="S32" s="16">
        <v>38.228488624751776</v>
      </c>
      <c r="T32" s="15">
        <f>SUM(T8:T31)-T16-T11</f>
        <v>0</v>
      </c>
      <c r="U32" s="15">
        <f>SUM(U8:U31)-U16-U11</f>
        <v>4014745094.361002</v>
      </c>
      <c r="V32" s="15">
        <f>SUM(V8:V31)-V16-V11</f>
        <v>2939073800.3846006</v>
      </c>
      <c r="W32" s="16">
        <v>73.206984037734841</v>
      </c>
      <c r="X32" s="15">
        <f>SUM(X8:X31)-X16-X11</f>
        <v>1003612424.7223996</v>
      </c>
      <c r="Y32" s="16">
        <v>24.998160558986555</v>
      </c>
      <c r="Z32" s="15">
        <f>SUM(Z8:Z31)-Z16-Z11</f>
        <v>3942686225.1070008</v>
      </c>
      <c r="AA32" s="19">
        <v>98.205144596721397</v>
      </c>
      <c r="AB32" s="77">
        <v>3288206484.1070004</v>
      </c>
      <c r="AC32" s="41">
        <f>SUM(AB32/AE32)*100</f>
        <v>94.753329474083415</v>
      </c>
      <c r="AD32" s="15">
        <f>SUM(AD8:AD31)-AD16-AD11</f>
        <v>3715335040.8403997</v>
      </c>
      <c r="AE32" s="15">
        <f>SUM(AE8:AE31)-AE16-AE11</f>
        <v>3470280677.5843992</v>
      </c>
      <c r="AF32" s="17">
        <v>40.554650818294377</v>
      </c>
      <c r="AG32" s="15">
        <f>SUM(AG8:AG31)-AG16-AG11</f>
        <v>38162496.266399994</v>
      </c>
      <c r="AH32" s="15">
        <f>SUM(AH8:AH31)-AH16-AH11</f>
        <v>3432118181.3179994</v>
      </c>
      <c r="AI32" s="15">
        <f>SUM(AI8:AI31)-AI16-AI11</f>
        <v>2757504747.9689994</v>
      </c>
      <c r="AJ32" s="65">
        <v>79.460568298713227</v>
      </c>
      <c r="AK32" s="15">
        <f>SUM(AK8:AK31)-AK16-AK11</f>
        <v>611561143.25800014</v>
      </c>
      <c r="AL32" s="65">
        <v>17.622814984628189</v>
      </c>
      <c r="AM32" s="15">
        <f>SUM(AM8:AM31)-AM16-AM11</f>
        <v>3369065891.2269998</v>
      </c>
      <c r="AN32" s="85">
        <v>97.083383283341391</v>
      </c>
      <c r="AO32" s="14">
        <v>2778436811.4860001</v>
      </c>
      <c r="AP32" s="41">
        <f>SUM(AO32/AQ32)*100</f>
        <v>85.452276994474673</v>
      </c>
      <c r="AQ32" s="15">
        <f>SUM(AQ8:AQ31)-AQ16-AQ11</f>
        <v>3251448538.5400009</v>
      </c>
      <c r="AR32" s="17">
        <v>41.253258055281414</v>
      </c>
      <c r="AS32" s="15">
        <f>SUM(AS8:AS31)-AS16-AS11</f>
        <v>2656794408.3031006</v>
      </c>
      <c r="AT32" s="17">
        <v>81.711101277219726</v>
      </c>
      <c r="AU32" s="15">
        <f>SUM(AU8:AU31)-AU16-AU11</f>
        <v>532938895.04290026</v>
      </c>
      <c r="AV32" s="17">
        <v>16.390814393212139</v>
      </c>
      <c r="AW32" s="15">
        <f>SUM(AW8:AW31)-AW16-AW11</f>
        <v>3189733303.3460002</v>
      </c>
      <c r="AX32" s="19">
        <v>98.10191567043185</v>
      </c>
      <c r="AY32" s="14">
        <v>2806142242.6220002</v>
      </c>
      <c r="AZ32" s="17">
        <f>SUM(AY32/BA32)*100</f>
        <v>81.280182420152443</v>
      </c>
      <c r="BA32" s="15">
        <f>SUM(BA8:BA31)</f>
        <v>3452431034.3159995</v>
      </c>
      <c r="BB32" s="17">
        <v>44.717392053730272</v>
      </c>
      <c r="BC32" s="15">
        <f>SUM(BC8:BC31)</f>
        <v>2575331193.5349998</v>
      </c>
      <c r="BD32" s="17">
        <v>74.594717980955366</v>
      </c>
      <c r="BE32" s="15">
        <f>SUM(BE8:BE31)</f>
        <v>818324025.09399974</v>
      </c>
      <c r="BF32" s="17">
        <v>23.702834812922692</v>
      </c>
      <c r="BG32" s="15">
        <f>SUM(BG8:BG31)</f>
        <v>3393655218.6289997</v>
      </c>
      <c r="BH32" s="19">
        <v>98.297552793878054</v>
      </c>
      <c r="BI32" s="14">
        <v>3193633747.4019995</v>
      </c>
      <c r="BJ32" s="17">
        <f>SUM(BI32/BK32)*100</f>
        <v>92.306527289179911</v>
      </c>
      <c r="BK32" s="15">
        <f>SUM(BK8:BK31)</f>
        <v>3459813559.4429998</v>
      </c>
      <c r="BL32" s="17">
        <v>43.498045533634553</v>
      </c>
      <c r="BM32" s="15">
        <f>SUM(BM8:BM31)</f>
        <v>2344163700.7829995</v>
      </c>
      <c r="BN32" s="17">
        <v>67.754046872987857</v>
      </c>
      <c r="BO32" s="15">
        <f>SUM(BO8:BO31)</f>
        <v>1064632150.3469999</v>
      </c>
      <c r="BP32" s="17">
        <v>30.771373429682626</v>
      </c>
      <c r="BQ32" s="15">
        <f>SUM(BQ8:BQ31)</f>
        <v>3408795851.1299996</v>
      </c>
      <c r="BR32" s="19">
        <v>98.525420302670469</v>
      </c>
      <c r="BS32" s="14">
        <f>SUM(BS8:BS31)</f>
        <v>2082590834</v>
      </c>
      <c r="BT32" s="65">
        <f>SUM(BS32/BU32)*100</f>
        <v>83.5372199673984</v>
      </c>
      <c r="BU32" s="15">
        <f>SUM(BU8:BU31)</f>
        <v>2493009505</v>
      </c>
      <c r="BV32" s="34">
        <f>SUM(BU32/BU$82)*100</f>
        <v>42.922463734402804</v>
      </c>
      <c r="BW32" s="15">
        <f>SUM(BW8:BW31)</f>
        <v>1850105169.00669</v>
      </c>
      <c r="BX32" s="34">
        <f>SUM(BW32/BU32)*100</f>
        <v>74.211717416083019</v>
      </c>
      <c r="BY32" s="15">
        <f>SUM(BY8:BY31)</f>
        <v>505768300.208</v>
      </c>
      <c r="BZ32" s="34">
        <f>SUM(BY32/BU32)*100</f>
        <v>20.287459762733636</v>
      </c>
      <c r="CA32" s="15">
        <f>SUM(CA8:CA31)</f>
        <v>2355873469.2146897</v>
      </c>
      <c r="CB32" s="33">
        <f>SUM(CA32/BU32)*100</f>
        <v>94.499177178816637</v>
      </c>
      <c r="CC32" s="14">
        <f>SUM(CC8:CC31)</f>
        <v>1716464026</v>
      </c>
      <c r="CD32" s="34">
        <f>SUM(CC32/CE32)*100</f>
        <v>86.661099785605643</v>
      </c>
      <c r="CE32" s="15">
        <f>SUM(CE8:CE31)</f>
        <v>1980662639</v>
      </c>
      <c r="CF32" s="34">
        <f>SUM(CE32/CE$82)*100</f>
        <v>31.237900686480007</v>
      </c>
      <c r="CG32" s="15">
        <f>SUM(CG8:CG31)</f>
        <v>1688003069.2</v>
      </c>
      <c r="CH32" s="44">
        <f>SUM(CG32/CE32)*100</f>
        <v>85.224158620583751</v>
      </c>
      <c r="CI32" s="15">
        <f>SUM(CI8:CI31)</f>
        <v>177463346</v>
      </c>
      <c r="CJ32" s="44">
        <f>SUM(CI32/CE32)*100</f>
        <v>8.9597967117508706</v>
      </c>
      <c r="CK32" s="15">
        <f>SUM(CK8:CK31)</f>
        <v>1865466415.2</v>
      </c>
      <c r="CL32" s="18">
        <f>SUM(CK32/CE32)*100</f>
        <v>94.183955332334619</v>
      </c>
      <c r="CM32" s="14">
        <f>SUM(CM8:CM31)</f>
        <v>1319501905.2</v>
      </c>
      <c r="CN32" s="44">
        <f>SUM(CM32/CO32)*100</f>
        <v>83.978415515435287</v>
      </c>
      <c r="CO32" s="15">
        <f>SUM(CO8:CO31)</f>
        <v>1571239344.1829998</v>
      </c>
      <c r="CP32" s="44">
        <f>SUM(CO32/CO$82)*100</f>
        <v>30.607072451626721</v>
      </c>
      <c r="CQ32" s="15">
        <f>SUM(CQ8:CQ31)</f>
        <v>1239405034.632</v>
      </c>
      <c r="CR32" s="44">
        <f>SUM(CQ32/CO32)*100</f>
        <v>78.88072808388435</v>
      </c>
      <c r="CS32" s="15">
        <f>SUM(CS8:CS31)</f>
        <v>257342880.43000001</v>
      </c>
      <c r="CT32" s="44">
        <f>SUM(CS32/CO32)*100</f>
        <v>16.378337354059262</v>
      </c>
      <c r="CU32" s="15">
        <f>SUM(CU8:CU31)</f>
        <v>1496747915.0619998</v>
      </c>
      <c r="CV32" s="18">
        <f>SUM(CU32/CO32)*100</f>
        <v>95.259065437943605</v>
      </c>
      <c r="CW32" s="14">
        <f>SUM(CW8:CW31)</f>
        <v>834630204.20000005</v>
      </c>
      <c r="CX32" s="44">
        <f>SUM(CW32/CZ32)*100</f>
        <v>90.767326782596697</v>
      </c>
      <c r="CY32" s="160"/>
      <c r="CZ32" s="15">
        <f>SUM(CZ8:CZ31)</f>
        <v>919527140.19999993</v>
      </c>
      <c r="DA32" s="44">
        <f>SUM(CZ32/CZ$82)*100</f>
        <v>29.254529825327708</v>
      </c>
      <c r="DB32" s="15">
        <f>SUM(DB8:DB31)</f>
        <v>729438335.5999999</v>
      </c>
      <c r="DC32" s="44">
        <f>SUM(DB32/CZ32)*100</f>
        <v>79.327548226727146</v>
      </c>
      <c r="DD32" s="15">
        <f>SUM(DD8:DD31)</f>
        <v>163744210.40000004</v>
      </c>
      <c r="DE32" s="44">
        <f>SUM(DD32/CZ32)*100</f>
        <v>17.807436370435482</v>
      </c>
      <c r="DF32" s="15">
        <f>SUM(DF8:DF31)</f>
        <v>893182545.99999988</v>
      </c>
      <c r="DG32" s="18">
        <f>SUM(DF32/CZ32)*100</f>
        <v>97.134984597162628</v>
      </c>
      <c r="DH32" s="71"/>
      <c r="DI32" s="18">
        <f t="shared" ref="DI32:DI38" si="67">SUM(DH32/CZ32)*100</f>
        <v>0</v>
      </c>
      <c r="DJ32" s="165"/>
      <c r="DK32" s="14">
        <f>SUM(DK8:DK31)</f>
        <v>1007521093.1000003</v>
      </c>
      <c r="DL32" s="166">
        <f>SUM(DK32/DK$82)*100</f>
        <v>35.379201532916611</v>
      </c>
      <c r="DM32" s="14">
        <f>SUM(DM8:DM31)</f>
        <v>868786734.19999981</v>
      </c>
      <c r="DN32" s="166">
        <f>SUM(DM32/DK32)*100</f>
        <v>86.230128594813394</v>
      </c>
      <c r="DO32" s="14">
        <f>SUM(DO8:DO31)</f>
        <v>81500393.000000015</v>
      </c>
      <c r="DP32" s="34">
        <f>SUM(DO32/DK32)*100</f>
        <v>8.0891996761313258</v>
      </c>
      <c r="DQ32" s="14">
        <f>SUM(DQ8:DQ31)</f>
        <v>950287127.20000029</v>
      </c>
      <c r="DR32" s="34">
        <f>SUM(DQ32/DK32)*100</f>
        <v>94.319328270944766</v>
      </c>
      <c r="DS32" s="14">
        <f>SUM(DS8:DS31)</f>
        <v>654082257.70000005</v>
      </c>
      <c r="DT32" s="33">
        <f>SUM(DS32/DK32)*100</f>
        <v>64.919956731375336</v>
      </c>
      <c r="DU32" s="167"/>
      <c r="DV32" s="14">
        <f>SUM(DV8:DV31)</f>
        <v>393151767.20000011</v>
      </c>
      <c r="DW32" s="166">
        <f>SUM(DV32/DV$82)*100</f>
        <v>20.750053874226062</v>
      </c>
      <c r="DX32" s="14">
        <f>SUM(DX8:DX31)</f>
        <v>313672415.9000001</v>
      </c>
      <c r="DY32" s="166">
        <f>SUM(DX32/DV32)*100</f>
        <v>79.784053403588516</v>
      </c>
      <c r="DZ32" s="14">
        <f>SUM(DZ8:DZ31)</f>
        <v>65426116.300000012</v>
      </c>
      <c r="EA32" s="34">
        <f>SUM(DZ32/DV32)*100</f>
        <v>16.64144021683034</v>
      </c>
      <c r="EB32" s="14">
        <f>SUM(EB8:EB31)</f>
        <v>379098532.19999999</v>
      </c>
      <c r="EC32" s="34">
        <f>SUM(EB32/DV32)*100</f>
        <v>96.425493620418834</v>
      </c>
      <c r="ED32" s="14">
        <f>SUM(ED8:ED31)</f>
        <v>340129262</v>
      </c>
      <c r="EE32" s="34">
        <f>SUM(ED32/DX32)*100</f>
        <v>108.43454660305049</v>
      </c>
      <c r="EF32" s="160"/>
      <c r="EG32" s="14">
        <f>SUM(EG8:EG31)</f>
        <v>273047898</v>
      </c>
      <c r="EH32" s="166">
        <f>SUM(EG32/EG$82)*100</f>
        <v>17.835427660216794</v>
      </c>
      <c r="EI32" s="14">
        <f>SUM(EI8:EI31)</f>
        <v>216895738.70000002</v>
      </c>
      <c r="EJ32" s="166">
        <f>SUM(EI32/EG32)*100</f>
        <v>79.435051611347689</v>
      </c>
      <c r="EK32" s="14">
        <f>SUM(EK8:EK31)</f>
        <v>41403496</v>
      </c>
      <c r="EL32" s="34">
        <f>SUM(EK32/EG32)*100</f>
        <v>15.16345531434928</v>
      </c>
      <c r="EM32" s="14">
        <f>SUM(EM8:EM31)</f>
        <v>258299234.69999999</v>
      </c>
      <c r="EN32" s="34">
        <f>SUM(EM32/EG32)*100</f>
        <v>94.598506925696967</v>
      </c>
      <c r="EO32" s="14">
        <f>SUM(EO8:EO31)</f>
        <v>227308257</v>
      </c>
      <c r="EP32" s="33">
        <f>SUM(EO32/EG32)*100</f>
        <v>83.248491808569057</v>
      </c>
      <c r="EQ32" s="167"/>
      <c r="ER32" s="14">
        <f>SUM(ER8:ER31)</f>
        <v>209700631.59999999</v>
      </c>
      <c r="ES32" s="166">
        <f>SUM(ER32/ER$82)*100</f>
        <v>16.121115858762185</v>
      </c>
      <c r="ET32" s="14">
        <f>SUM(ET8:ET31)</f>
        <v>180069729.40000001</v>
      </c>
      <c r="EU32" s="166">
        <f>SUM(ET32/ER32)*100</f>
        <v>85.869903216829428</v>
      </c>
      <c r="EV32" s="14">
        <f>SUM(EV8:EV31)</f>
        <v>22777757.200000003</v>
      </c>
      <c r="EW32" s="34">
        <f>SUM(EV32/ER32)*100</f>
        <v>10.862035572428864</v>
      </c>
      <c r="EX32" s="14">
        <f>SUM(EX8:EX31)</f>
        <v>202847486.59999999</v>
      </c>
      <c r="EY32" s="34">
        <f>SUM(EX32/ER32)*100</f>
        <v>96.73193878925828</v>
      </c>
      <c r="EZ32" s="14">
        <f>SUM(EZ8:EZ31)</f>
        <v>183435780.80000001</v>
      </c>
      <c r="FA32" s="33">
        <f>SUM(EZ32/ER32)*100</f>
        <v>87.475073107981999</v>
      </c>
      <c r="FB32" s="167"/>
      <c r="FC32" s="14">
        <f>SUM(FC8:FC31)</f>
        <v>163708306.29999998</v>
      </c>
      <c r="FD32" s="166">
        <f>SUM(FC32/FC$82)*100</f>
        <v>16.549742883219501</v>
      </c>
      <c r="FE32" s="14">
        <f>SUM(FE8:FE31)</f>
        <v>124465923.89999999</v>
      </c>
      <c r="FF32" s="166">
        <f>SUM(FE32/FC32)*100</f>
        <v>76.029082893272843</v>
      </c>
      <c r="FG32" s="14">
        <f>SUM(FG8:FG31)</f>
        <v>25798019.399999999</v>
      </c>
      <c r="FH32" s="34">
        <f>SUM(FG32/FC32)*100</f>
        <v>15.758528069262667</v>
      </c>
      <c r="FI32" s="14">
        <f>SUM(FI8:FI31)</f>
        <v>150263943.29999998</v>
      </c>
      <c r="FJ32" s="34">
        <f>SUM(FI32/FC32)*100</f>
        <v>91.78761096253551</v>
      </c>
      <c r="FK32" s="14">
        <f>SUM(FK8:FK31)</f>
        <v>131211643.5</v>
      </c>
      <c r="FL32" s="33">
        <f>SUM(FK32/FC32)*100</f>
        <v>80.149655485135284</v>
      </c>
      <c r="FM32" s="168"/>
      <c r="FN32" s="14">
        <f>SUM(FN8:FN31)</f>
        <v>122539181.69999999</v>
      </c>
      <c r="FO32" s="166">
        <f>SUM(FN32/FN$82)*100</f>
        <v>16.176088509475232</v>
      </c>
      <c r="FP32" s="14">
        <f>SUM(FP8:FP31)</f>
        <v>99981423.899999976</v>
      </c>
      <c r="FQ32" s="166">
        <f>SUM(FP32/FN32)*100</f>
        <v>81.591391841324807</v>
      </c>
      <c r="FR32" s="14">
        <f>SUM(FR8:FR31)</f>
        <v>12519742.9</v>
      </c>
      <c r="FS32" s="34">
        <f>SUM(FR32/FN32)*100</f>
        <v>10.216930394272415</v>
      </c>
      <c r="FT32" s="14">
        <f>SUM(FT8:FT31)</f>
        <v>112501166.79999998</v>
      </c>
      <c r="FU32" s="34">
        <f>SUM(FT32/FN32)*100</f>
        <v>91.808322235597231</v>
      </c>
      <c r="FV32" s="14">
        <f>SUM(FV8:FV31)</f>
        <v>107799551</v>
      </c>
      <c r="FW32" s="33">
        <f>SUM(FV32/FN32)*100</f>
        <v>87.971495732617583</v>
      </c>
      <c r="FX32" s="167"/>
      <c r="FY32" s="14">
        <f>SUM(FY8:FY31)</f>
        <v>90088420.600000009</v>
      </c>
      <c r="FZ32" s="166">
        <f>SUM(FY32/FY$82)*100</f>
        <v>18.378939304884732</v>
      </c>
      <c r="GA32" s="14">
        <f>SUM(GA8:GA31)</f>
        <v>73893324.400000006</v>
      </c>
      <c r="GB32" s="166">
        <f>SUM(GA32/FY32)*100</f>
        <v>82.023110082140789</v>
      </c>
      <c r="GC32" s="14">
        <f>SUM(GC8:GC31)</f>
        <v>7975419</v>
      </c>
      <c r="GD32" s="34">
        <f>SUM(GC32/FY32)*100</f>
        <v>8.8528791457134268</v>
      </c>
      <c r="GE32" s="14">
        <f>SUM(GE8:GE31)</f>
        <v>81868743.400000021</v>
      </c>
      <c r="GF32" s="34">
        <f>SUM(GE32/FY32)*100</f>
        <v>90.875989227854234</v>
      </c>
      <c r="GG32" s="14">
        <f>SUM(GG8:GG31)</f>
        <v>77665936</v>
      </c>
      <c r="GH32" s="33">
        <f>SUM(GG32/FY32)*100</f>
        <v>86.210786561397427</v>
      </c>
      <c r="GI32" s="167"/>
      <c r="GJ32" s="14">
        <f>SUM(GJ8:GJ31)</f>
        <v>71120919.499999985</v>
      </c>
      <c r="GK32" s="166">
        <f>SUM(GJ32/GJ$82)*100</f>
        <v>19.90195504165402</v>
      </c>
      <c r="GL32" s="14">
        <f>SUM(GL8:GL31)</f>
        <v>52333442.499999993</v>
      </c>
      <c r="GM32" s="166">
        <f>SUM(GL32/GJ32)*100</f>
        <v>73.583754073933207</v>
      </c>
      <c r="GN32" s="14">
        <f>SUM(GN8:GN31)</f>
        <v>8633739.6000000015</v>
      </c>
      <c r="GO32" s="34">
        <f>SUM(GN32/GJ32)*100</f>
        <v>12.139521902553586</v>
      </c>
      <c r="GP32" s="14">
        <f>SUM(GP8:GP31)</f>
        <v>60967182.099999994</v>
      </c>
      <c r="GQ32" s="34">
        <f>SUM(GP32/GJ32)*100</f>
        <v>85.723275976486789</v>
      </c>
      <c r="GR32" s="14">
        <f>SUM(GR8:GR31)</f>
        <v>58172026</v>
      </c>
      <c r="GS32" s="33">
        <f>SUM(GR32/GJ32)*100</f>
        <v>81.793129797766483</v>
      </c>
      <c r="GT32" s="167"/>
      <c r="GU32" s="14">
        <f>SUM(GU8:GU31)</f>
        <v>44236698.099999994</v>
      </c>
      <c r="GV32" s="166">
        <f>SUM(GU32/GU$82)*100</f>
        <v>19.047556356830128</v>
      </c>
      <c r="GW32" s="14">
        <f>SUM(GW8:GW31)</f>
        <v>30207125.300000001</v>
      </c>
      <c r="GX32" s="166">
        <f>SUM(GW32/GU32)*100</f>
        <v>68.285217019848062</v>
      </c>
      <c r="GY32" s="14">
        <f>SUM(GY8:GY31)</f>
        <v>4960388.3000000007</v>
      </c>
      <c r="GZ32" s="34">
        <f>SUM(GY32/GU32)*100</f>
        <v>11.213287865171839</v>
      </c>
      <c r="HA32" s="14">
        <f>SUM(HA8:HA31)</f>
        <v>35167513.599999994</v>
      </c>
      <c r="HB32" s="34">
        <f>SUM(HA32/GU32)*100</f>
        <v>79.498504885019884</v>
      </c>
      <c r="HC32" s="14">
        <f>SUM(HC8:HC31)</f>
        <v>31902801.199999999</v>
      </c>
      <c r="HD32" s="33">
        <f>SUM(HC32/GU32)*100</f>
        <v>72.118405238749048</v>
      </c>
      <c r="HE32" s="167"/>
      <c r="HF32" s="14">
        <f>SUM(HF8:HF31)</f>
        <v>28235879.300000004</v>
      </c>
      <c r="HG32" s="166">
        <f>SUM(HF32/HF$82)*100</f>
        <v>15.776837089002473</v>
      </c>
      <c r="HH32" s="14">
        <f>SUM(HH8:HH31)</f>
        <v>20397650.100000001</v>
      </c>
      <c r="HI32" s="166">
        <f>SUM(HH32/HF32)*100</f>
        <v>72.240180244714381</v>
      </c>
      <c r="HJ32" s="14">
        <f>SUM(HJ8:HJ31)</f>
        <v>2203531.2000000007</v>
      </c>
      <c r="HK32" s="34">
        <f>SUM(HJ32/HF32)*100</f>
        <v>7.8040112602407969</v>
      </c>
      <c r="HL32" s="14">
        <f>SUM(HL8:HL31)</f>
        <v>22601181.299999997</v>
      </c>
      <c r="HM32" s="34">
        <f>SUM(HL32/HF32)*100</f>
        <v>80.044191504955165</v>
      </c>
      <c r="HN32" s="14">
        <f>SUM(HN8:HN31)</f>
        <v>22590120.199999999</v>
      </c>
      <c r="HO32" s="33">
        <f>SUM(HN32/HF32)*100</f>
        <v>80.005017587676093</v>
      </c>
      <c r="HP32" s="14">
        <f>SUM(HP8:HP31)</f>
        <v>20729110.300000004</v>
      </c>
      <c r="HQ32" s="166">
        <f>SUM(HP32/HP$82)*100</f>
        <v>14.874320222373303</v>
      </c>
      <c r="HR32" s="14">
        <f>SUM(HR8:HR31)</f>
        <v>16446366.300000004</v>
      </c>
      <c r="HS32" s="166">
        <f>SUM(HR32/HP32)*100</f>
        <v>79.339470252131377</v>
      </c>
      <c r="HT32" s="14">
        <f>SUM(HT8:HT31)</f>
        <v>18943869.600000001</v>
      </c>
      <c r="HU32" s="33">
        <f>SUM(HT32/HL32)*100</f>
        <v>83.818050696314728</v>
      </c>
      <c r="HV32" s="14">
        <f>SUM(HV8:HV31)</f>
        <v>12845412.700000001</v>
      </c>
      <c r="HW32" s="166">
        <f>SUM(HV32/HV$82)*100</f>
        <v>13.119136249195391</v>
      </c>
      <c r="HX32" s="14">
        <f>SUM(HX8:HX31)</f>
        <v>10606140.299999999</v>
      </c>
      <c r="HY32" s="166">
        <f>SUM(HX32/HV32)*100</f>
        <v>82.567532454601462</v>
      </c>
      <c r="HZ32" s="14">
        <f>SUM(HZ8:HZ31)</f>
        <v>12466947</v>
      </c>
      <c r="IA32" s="33">
        <f>SUM(HZ32/HR32)*100</f>
        <v>75.803656397948501</v>
      </c>
      <c r="IB32" s="14">
        <f>SUM(IB8:IB31)</f>
        <v>11569168.300000001</v>
      </c>
      <c r="IC32" s="166">
        <f>SUM(IB32/IB$82)*100</f>
        <v>15.597582913776389</v>
      </c>
      <c r="ID32" s="14">
        <f>SUM(ID8:ID31)</f>
        <v>9655436.4999999981</v>
      </c>
      <c r="IE32" s="166">
        <f>SUM(ID32/IB32)*100</f>
        <v>83.458345921028723</v>
      </c>
      <c r="IF32" s="14">
        <f>SUM(IF8:IF31)</f>
        <v>10255077</v>
      </c>
      <c r="IG32" s="33">
        <f>SUM(IF32/HX32)*100</f>
        <v>96.689999471343981</v>
      </c>
      <c r="IH32" s="14">
        <f>SUM(IH8:IH31)</f>
        <v>10362516</v>
      </c>
      <c r="II32" s="166">
        <f>SUM(IH32/IH$82)*100</f>
        <v>16.1460361899166</v>
      </c>
      <c r="IJ32" s="14">
        <f>SUM(IJ8:IJ31)</f>
        <v>8399612.4000000004</v>
      </c>
      <c r="IK32" s="166">
        <f>SUM(IJ32/IH32)*100</f>
        <v>81.057654338000546</v>
      </c>
      <c r="IL32" s="14">
        <f>SUM(IL8:IL31)</f>
        <v>10319167</v>
      </c>
      <c r="IM32" s="33">
        <f>SUM(IL32/ID32)*100</f>
        <v>106.87416358649348</v>
      </c>
      <c r="IN32" s="14">
        <f>SUM(IN8:IN31)</f>
        <v>7612350.8999999994</v>
      </c>
      <c r="IO32" s="166">
        <f>SUM(IN32/IN$82)*100</f>
        <v>18.878999990052524</v>
      </c>
      <c r="IP32" s="14">
        <f>SUM(IP8:IP31)</f>
        <v>6518325</v>
      </c>
      <c r="IQ32" s="166">
        <f>SUM(IP32/IN32)*100</f>
        <v>85.628278118393112</v>
      </c>
      <c r="IR32" s="14">
        <f>SUM(IR8:IR31)</f>
        <v>8130624</v>
      </c>
      <c r="IS32" s="33">
        <f>SUM(IR32/IJ32)*100</f>
        <v>96.797609375404036</v>
      </c>
    </row>
    <row r="33" spans="1:253" x14ac:dyDescent="0.2">
      <c r="A33" s="197" t="s">
        <v>101</v>
      </c>
      <c r="B33" s="47"/>
      <c r="C33" s="23"/>
      <c r="D33" s="23"/>
      <c r="E33" s="23"/>
      <c r="F33" s="29"/>
      <c r="G33" s="23"/>
      <c r="H33" s="23"/>
      <c r="I33" s="23"/>
      <c r="J33" s="29"/>
      <c r="K33" s="7"/>
      <c r="L33" s="29"/>
      <c r="M33" s="23"/>
      <c r="N33" s="54"/>
      <c r="O33" s="88"/>
      <c r="P33" s="23"/>
      <c r="Q33" s="15"/>
      <c r="R33" s="15"/>
      <c r="S33" s="16"/>
      <c r="T33" s="15"/>
      <c r="U33" s="15"/>
      <c r="V33" s="15"/>
      <c r="W33" s="16"/>
      <c r="X33" s="15"/>
      <c r="Y33" s="16"/>
      <c r="Z33" s="15"/>
      <c r="AA33" s="19"/>
      <c r="AB33" s="77"/>
      <c r="AC33" s="23"/>
      <c r="AD33" s="15"/>
      <c r="AE33" s="15"/>
      <c r="AF33" s="17"/>
      <c r="AG33" s="15"/>
      <c r="AH33" s="15"/>
      <c r="AI33" s="15"/>
      <c r="AJ33" s="65"/>
      <c r="AK33" s="15"/>
      <c r="AL33" s="65"/>
      <c r="AM33" s="15"/>
      <c r="AN33" s="85"/>
      <c r="AO33" s="14"/>
      <c r="AP33" s="23"/>
      <c r="AQ33" s="15"/>
      <c r="AR33" s="17"/>
      <c r="AS33" s="15"/>
      <c r="AT33" s="17"/>
      <c r="AU33" s="15"/>
      <c r="AV33" s="17"/>
      <c r="AW33" s="15"/>
      <c r="AX33" s="19"/>
      <c r="AY33" s="14"/>
      <c r="AZ33" s="17"/>
      <c r="BA33" s="15"/>
      <c r="BB33" s="17"/>
      <c r="BC33" s="15"/>
      <c r="BD33" s="17"/>
      <c r="BE33" s="15"/>
      <c r="BF33" s="17"/>
      <c r="BG33" s="15"/>
      <c r="BH33" s="19"/>
      <c r="BI33" s="14"/>
      <c r="BJ33" s="17"/>
      <c r="BK33" s="15"/>
      <c r="BL33" s="17"/>
      <c r="BM33" s="15"/>
      <c r="BN33" s="17"/>
      <c r="BO33" s="15"/>
      <c r="BP33" s="17"/>
      <c r="BQ33" s="15"/>
      <c r="BR33" s="19"/>
      <c r="BS33" s="155"/>
      <c r="BT33" s="15"/>
      <c r="BU33" s="154"/>
      <c r="BV33" s="154"/>
      <c r="BW33" s="154"/>
      <c r="BX33" s="154"/>
      <c r="BY33" s="154"/>
      <c r="BZ33" s="154"/>
      <c r="CA33" s="154"/>
      <c r="CB33" s="163"/>
      <c r="CC33" s="155"/>
      <c r="CD33" s="154"/>
      <c r="CE33" s="154"/>
      <c r="CF33" s="154"/>
      <c r="CG33" s="154"/>
      <c r="CH33" s="154"/>
      <c r="CI33" s="154"/>
      <c r="CJ33" s="154"/>
      <c r="CK33" s="154"/>
      <c r="CL33" s="163"/>
      <c r="CM33" s="72">
        <v>4477876.0999999996</v>
      </c>
      <c r="CN33" s="154"/>
      <c r="CO33" s="12">
        <v>4477876.1209999993</v>
      </c>
      <c r="CP33" s="2">
        <v>8.9307579809253038E-2</v>
      </c>
      <c r="CQ33" s="12">
        <v>3473606.4479999999</v>
      </c>
      <c r="CR33" s="2">
        <v>77.572633858934765</v>
      </c>
      <c r="CS33" s="12">
        <v>802870</v>
      </c>
      <c r="CT33" s="2">
        <v>17.929705474315423</v>
      </c>
      <c r="CU33" s="12">
        <v>4276476.4479999999</v>
      </c>
      <c r="CV33" s="83">
        <v>95.502339333250191</v>
      </c>
      <c r="CW33" s="3">
        <v>82431068.5</v>
      </c>
      <c r="CX33" s="34">
        <f>SUM(CW33/CO33)*100</f>
        <v>1840.8519189135473</v>
      </c>
      <c r="CY33" s="1"/>
      <c r="CZ33" s="1">
        <v>101634937.2</v>
      </c>
      <c r="DA33" s="34">
        <f t="shared" ref="DA33:DA38" si="68">SUM(CZ33/CZ$82)*100</f>
        <v>3.23349053184663</v>
      </c>
      <c r="DB33" s="1">
        <v>71134356.099999994</v>
      </c>
      <c r="DC33" s="34">
        <f t="shared" ref="DC33:DC38" si="69">SUM(DB33/CZ33)*100</f>
        <v>69.99006253137135</v>
      </c>
      <c r="DD33" s="1">
        <v>8657623.9000000004</v>
      </c>
      <c r="DE33" s="34">
        <f>SUM(DD33/CZ33)*100</f>
        <v>8.5183541590263303</v>
      </c>
      <c r="DF33" s="1">
        <f t="shared" ref="DF33:DF80" si="70">SUM(DB33+DD33)</f>
        <v>79791980</v>
      </c>
      <c r="DG33" s="33">
        <f t="shared" ref="DG33:DG38" si="71">SUM(DF33/CZ33)*100</f>
        <v>78.508416690397681</v>
      </c>
      <c r="DH33" s="138"/>
      <c r="DI33" s="33">
        <f t="shared" si="67"/>
        <v>0</v>
      </c>
      <c r="DJ33" s="159"/>
      <c r="DK33" s="160">
        <v>59261086.600000001</v>
      </c>
      <c r="DL33" s="142">
        <f t="shared" ref="DL33:DL39" si="72">SUM(DK33/DK$82)*100</f>
        <v>2.0809588407028294</v>
      </c>
      <c r="DM33" s="160">
        <v>56722096.5</v>
      </c>
      <c r="DN33" s="142">
        <f t="shared" ref="DN33:DN39" si="73">SUM(DM33/DK33)*100</f>
        <v>95.715586322036827</v>
      </c>
      <c r="DO33" s="160">
        <v>1526774.4</v>
      </c>
      <c r="DP33" s="143">
        <f t="shared" ref="DP33:DP39" si="74">SUM(DO33/DK33)*100</f>
        <v>2.5763523546326601</v>
      </c>
      <c r="DQ33" s="160">
        <f t="shared" si="47"/>
        <v>58248870.899999999</v>
      </c>
      <c r="DR33" s="143">
        <f t="shared" ref="DR33:DR39" si="75">SUM(DQ33/DK33)*100</f>
        <v>98.291938676669488</v>
      </c>
      <c r="DS33" s="160">
        <v>60396320.700000003</v>
      </c>
      <c r="DT33" s="169">
        <f t="shared" ref="DT33:DT39" si="76">SUM(DS33/DK33)*100</f>
        <v>101.91564847209536</v>
      </c>
      <c r="DU33" s="3"/>
      <c r="DV33" s="1">
        <v>43958555.700000003</v>
      </c>
      <c r="DW33" s="142">
        <f t="shared" ref="DW33:DW82" si="77">SUM(DV33/DV$82)*100</f>
        <v>2.3200770671956601</v>
      </c>
      <c r="DX33" s="1">
        <v>41064897.600000001</v>
      </c>
      <c r="DY33" s="142">
        <f t="shared" ref="DY33:DY82" si="78">SUM(DX33/DV33)*100</f>
        <v>93.417303972068396</v>
      </c>
      <c r="DZ33" s="1">
        <v>1464906.3</v>
      </c>
      <c r="EA33" s="143">
        <f t="shared" ref="EA33:EA82" si="79">SUM(DZ33/DV33)*100</f>
        <v>3.3324714078356306</v>
      </c>
      <c r="EB33" s="1">
        <f t="shared" si="48"/>
        <v>42529803.899999999</v>
      </c>
      <c r="EC33" s="143">
        <f t="shared" ref="EC33:EC82" si="80">SUM(EB33/DV33)*100</f>
        <v>96.749775379904023</v>
      </c>
      <c r="ED33" s="1">
        <v>43265141.399999999</v>
      </c>
      <c r="EE33" s="143">
        <f t="shared" ref="EE33:EE82" si="81">SUM(ED33/DX33)*100</f>
        <v>105.35796733607341</v>
      </c>
      <c r="EF33" s="1"/>
      <c r="EG33" s="1">
        <v>35145116.700000003</v>
      </c>
      <c r="EH33" s="142">
        <f t="shared" ref="EH33:EH82" si="82">SUM(EG33/EG$82)*100</f>
        <v>2.2956711665025429</v>
      </c>
      <c r="EI33" s="1">
        <v>31472965.699999999</v>
      </c>
      <c r="EJ33" s="142">
        <f t="shared" ref="EJ33:EJ82" si="83">SUM(EI33/EG33)*100</f>
        <v>89.551461640188549</v>
      </c>
      <c r="EK33" s="1">
        <v>2525128.4</v>
      </c>
      <c r="EL33" s="143">
        <f t="shared" ref="EL33:EL82" si="84">SUM(EK33/EG33)*100</f>
        <v>7.184862755058087</v>
      </c>
      <c r="EM33" s="1">
        <f t="shared" si="49"/>
        <v>33998094.100000001</v>
      </c>
      <c r="EN33" s="143">
        <f t="shared" ref="EN33:EN82" si="85">SUM(EM33/EG33)*100</f>
        <v>96.736324395246626</v>
      </c>
      <c r="EO33" s="1">
        <v>33095728.199999999</v>
      </c>
      <c r="EP33" s="169">
        <f t="shared" ref="EP33:EP82" si="86">SUM(EO33/EG33)*100</f>
        <v>94.168781633324315</v>
      </c>
      <c r="EQ33" s="3"/>
      <c r="ER33" s="1">
        <v>25546254.399999999</v>
      </c>
      <c r="ES33" s="142">
        <f t="shared" ref="ES33:ES82" si="87">SUM(ER33/ER$82)*100</f>
        <v>1.9639145757337491</v>
      </c>
      <c r="ET33" s="1">
        <v>21480216.399999999</v>
      </c>
      <c r="EU33" s="142">
        <f t="shared" ref="EU33:EU82" si="88">SUM(ET33/ER33)*100</f>
        <v>84.083623625074367</v>
      </c>
      <c r="EV33" s="1">
        <v>2581153.2999999998</v>
      </c>
      <c r="EW33" s="143">
        <f t="shared" ref="EW33:EW82" si="89">SUM(EV33/ER33)*100</f>
        <v>10.103842463887778</v>
      </c>
      <c r="EX33" s="1">
        <f t="shared" si="50"/>
        <v>24061369.699999999</v>
      </c>
      <c r="EY33" s="143">
        <f t="shared" ref="EY33:EY82" si="90">SUM(EX33/ER33)*100</f>
        <v>94.18746608896214</v>
      </c>
      <c r="EZ33" s="1">
        <v>24792483.199999999</v>
      </c>
      <c r="FA33" s="169">
        <f t="shared" ref="FA33:FA82" si="91">SUM(EZ33/ER33)*100</f>
        <v>97.049386621625445</v>
      </c>
      <c r="FB33" s="3"/>
      <c r="FC33" s="1">
        <v>18783767.5</v>
      </c>
      <c r="FD33" s="142">
        <f t="shared" ref="FD33:FD82" si="92">SUM(FC33/FC$82)*100</f>
        <v>1.8989050068938056</v>
      </c>
      <c r="FE33" s="1">
        <v>15987525.9</v>
      </c>
      <c r="FF33" s="142">
        <f t="shared" ref="FF33:FF82" si="93">SUM(FE33/FC33)*100</f>
        <v>85.113521022872547</v>
      </c>
      <c r="FG33" s="1">
        <v>1735635.5</v>
      </c>
      <c r="FH33" s="143">
        <f t="shared" ref="FH33:FH82" si="94">SUM(FG33/FC33)*100</f>
        <v>9.2400818951789088</v>
      </c>
      <c r="FI33" s="1">
        <f t="shared" si="51"/>
        <v>17723161.399999999</v>
      </c>
      <c r="FJ33" s="143">
        <f t="shared" ref="FJ33:FJ82" si="95">SUM(FI33/FC33)*100</f>
        <v>94.353602918051436</v>
      </c>
      <c r="FK33" s="1">
        <v>17358579.300000001</v>
      </c>
      <c r="FL33" s="169">
        <f t="shared" ref="FL33:FL82" si="96">SUM(FK33/FC33)*100</f>
        <v>92.412660559176956</v>
      </c>
      <c r="FM33" s="155"/>
      <c r="FN33" s="1">
        <v>14108763.4</v>
      </c>
      <c r="FO33" s="142">
        <f t="shared" ref="FO33:FO82" si="97">SUM(FN33/FN$82)*100</f>
        <v>1.8624622945204858</v>
      </c>
      <c r="FP33" s="1">
        <v>12882869</v>
      </c>
      <c r="FQ33" s="142">
        <f t="shared" ref="FQ33:FQ82" si="98">SUM(FP33/FN33)*100</f>
        <v>91.31111377202626</v>
      </c>
      <c r="FR33" s="1">
        <v>616844.5</v>
      </c>
      <c r="FS33" s="143">
        <f t="shared" ref="FS33:FS82" si="99">SUM(FR33/FN33)*100</f>
        <v>4.3720663711746699</v>
      </c>
      <c r="FT33" s="1">
        <f t="shared" si="52"/>
        <v>13499713.5</v>
      </c>
      <c r="FU33" s="143">
        <f t="shared" ref="FU33:FU82" si="100">SUM(FT33/FN33)*100</f>
        <v>95.683180143200929</v>
      </c>
      <c r="FV33" s="1">
        <v>13591487.800000001</v>
      </c>
      <c r="FW33" s="169">
        <f t="shared" ref="FW33:FW82" si="101">SUM(FV33/FN33)*100</f>
        <v>96.333657420323604</v>
      </c>
      <c r="FX33" s="3"/>
      <c r="FY33" s="1">
        <v>10410269.6</v>
      </c>
      <c r="FZ33" s="142">
        <f t="shared" ref="FZ33:FZ82" si="102">SUM(FY33/FY$82)*100</f>
        <v>2.1237991725418999</v>
      </c>
      <c r="GA33" s="1">
        <v>8040161.5999999996</v>
      </c>
      <c r="GB33" s="142">
        <f t="shared" ref="GB33:GB82" si="103">SUM(GA33/FY33)*100</f>
        <v>77.232981555059823</v>
      </c>
      <c r="GC33" s="1">
        <v>252890</v>
      </c>
      <c r="GD33" s="143">
        <f t="shared" ref="GD33:GD82" si="104">SUM(GC33/FY33)*100</f>
        <v>2.4292358384263171</v>
      </c>
      <c r="GE33" s="1">
        <f t="shared" si="53"/>
        <v>8293051.5999999996</v>
      </c>
      <c r="GF33" s="143">
        <f t="shared" ref="GF33:GF82" si="105">SUM(GE33/FY33)*100</f>
        <v>79.662217393486131</v>
      </c>
      <c r="GG33" s="1">
        <v>8736484.6999999993</v>
      </c>
      <c r="GH33" s="169">
        <f t="shared" ref="GH33:GH82" si="106">SUM(GG33/FY33)*100</f>
        <v>83.921791036036169</v>
      </c>
      <c r="GI33" s="3"/>
      <c r="GJ33" s="1">
        <v>6514627.2999999998</v>
      </c>
      <c r="GK33" s="142">
        <f t="shared" ref="GK33:GK82" si="107">SUM(GJ33/GJ$82)*100</f>
        <v>1.8230053906675365</v>
      </c>
      <c r="GL33" s="1">
        <v>5775744</v>
      </c>
      <c r="GM33" s="142">
        <f t="shared" ref="GM33:GM82" si="108">SUM(GL33/GJ33)*100</f>
        <v>88.65808793083221</v>
      </c>
      <c r="GN33" s="1">
        <v>437934.3</v>
      </c>
      <c r="GO33" s="143">
        <f t="shared" ref="GO33:GO82" si="109">SUM(GN33/GJ33)*100</f>
        <v>6.7223231634448224</v>
      </c>
      <c r="GP33" s="1">
        <f t="shared" si="54"/>
        <v>6213678.2999999998</v>
      </c>
      <c r="GQ33" s="143">
        <f t="shared" ref="GQ33:GQ82" si="110">SUM(GP33/GJ33)*100</f>
        <v>95.380411094277022</v>
      </c>
      <c r="GR33" s="1">
        <v>6995765.5</v>
      </c>
      <c r="GS33" s="169">
        <f t="shared" ref="GS33:GS82" si="111">SUM(GR33/GJ33)*100</f>
        <v>107.38550615167195</v>
      </c>
      <c r="GT33" s="3"/>
      <c r="GU33" s="1">
        <v>4814109.4000000004</v>
      </c>
      <c r="GV33" s="142">
        <f t="shared" ref="GV33:GV82" si="112">SUM(GU33/GU$82)*100</f>
        <v>2.0728721636763776</v>
      </c>
      <c r="GW33" s="1">
        <v>4553269.2</v>
      </c>
      <c r="GX33" s="142">
        <f t="shared" ref="GX33:GX82" si="113">SUM(GW33/GU33)*100</f>
        <v>94.581755869528024</v>
      </c>
      <c r="GY33" s="1">
        <v>125029.3</v>
      </c>
      <c r="GZ33" s="143">
        <f t="shared" ref="GZ33:GZ82" si="114">SUM(GY33/GU33)*100</f>
        <v>2.5971428900223992</v>
      </c>
      <c r="HA33" s="1">
        <f t="shared" si="55"/>
        <v>4678298.5</v>
      </c>
      <c r="HB33" s="143">
        <f t="shared" ref="HB33:HB82" si="115">SUM(HA33/GU33)*100</f>
        <v>97.178898759550407</v>
      </c>
      <c r="HC33" s="1">
        <v>4929015.0999999996</v>
      </c>
      <c r="HD33" s="169">
        <f t="shared" ref="HD33:HD82" si="116">SUM(HC33/GU33)*100</f>
        <v>102.38685269595243</v>
      </c>
      <c r="HE33" s="3"/>
      <c r="HF33" s="1">
        <v>3853124.3</v>
      </c>
      <c r="HG33" s="142">
        <f t="shared" ref="HG33:HG82" si="117">SUM(HF33/HF$82)*100</f>
        <v>2.1529385969848898</v>
      </c>
      <c r="HH33" s="1">
        <v>3373567.6</v>
      </c>
      <c r="HI33" s="142">
        <f t="shared" ref="HI33:HI82" si="118">SUM(HH33/HF33)*100</f>
        <v>87.554081761649897</v>
      </c>
      <c r="HJ33" s="1">
        <v>226090.3</v>
      </c>
      <c r="HK33" s="143">
        <f t="shared" ref="HK33:HK82" si="119">SUM(HJ33/HF33)*100</f>
        <v>5.8677136369568981</v>
      </c>
      <c r="HL33" s="1">
        <f t="shared" si="56"/>
        <v>3599657.9</v>
      </c>
      <c r="HM33" s="143">
        <f t="shared" ref="HM33:HM82" si="120">SUM(HL33/HF33)*100</f>
        <v>93.42179539860679</v>
      </c>
      <c r="HN33" s="1">
        <v>3766231.2</v>
      </c>
      <c r="HO33" s="169">
        <f t="shared" ref="HO33:HO82" si="121">SUM(HN33/HF33)*100</f>
        <v>97.744866419180937</v>
      </c>
      <c r="HP33" s="1">
        <v>3109181</v>
      </c>
      <c r="HQ33" s="142">
        <f t="shared" ref="HQ33:HQ82" si="122">SUM(HP33/HP$82)*100</f>
        <v>2.2310148942243235</v>
      </c>
      <c r="HR33" s="1">
        <v>2595595.6</v>
      </c>
      <c r="HS33" s="142">
        <f t="shared" ref="HS33:HS82" si="123">SUM(HR33/HP33)*100</f>
        <v>83.481649990785357</v>
      </c>
      <c r="HT33" s="1">
        <v>2557836.5</v>
      </c>
      <c r="HU33" s="139"/>
      <c r="HV33" s="1">
        <v>2005168.8</v>
      </c>
      <c r="HW33" s="142">
        <f t="shared" ref="HW33:HW82" si="124">SUM(HV33/HV$82)*100</f>
        <v>2.047897043419681</v>
      </c>
      <c r="HX33" s="1">
        <v>1900069.3</v>
      </c>
      <c r="HY33" s="142">
        <f t="shared" ref="HY33:HY82" si="125">SUM(HX33/HV33)*100</f>
        <v>94.758570949238788</v>
      </c>
      <c r="HZ33" s="1">
        <v>2018043.5</v>
      </c>
      <c r="IA33" s="169">
        <f t="shared" ref="IA33:IA82" si="126">SUM(HZ33/HR33)*100</f>
        <v>77.74876409869087</v>
      </c>
      <c r="IB33" s="1">
        <v>1616873.5</v>
      </c>
      <c r="IC33" s="142">
        <f t="shared" ref="IC33:IC82" si="127">SUM(IB33/IB$82)*100</f>
        <v>2.1798730750021007</v>
      </c>
      <c r="ID33" s="1">
        <v>1489591.5</v>
      </c>
      <c r="IE33" s="142">
        <f t="shared" ref="IE33:IE82" si="128">SUM(ID33/IB33)*100</f>
        <v>92.127893740604932</v>
      </c>
      <c r="IF33" s="1">
        <v>1636594.4</v>
      </c>
      <c r="IG33" s="139"/>
      <c r="IH33" s="1">
        <v>1131577.2</v>
      </c>
      <c r="II33" s="142">
        <f t="shared" ref="II33:II82" si="129">SUM(IH33/IH$82)*100</f>
        <v>1.7631322762622987</v>
      </c>
      <c r="IJ33" s="1">
        <v>1019516</v>
      </c>
      <c r="IK33" s="142">
        <f t="shared" ref="IK33:IK82" si="130">SUM(IJ33/IH33)*100</f>
        <v>90.096901917076451</v>
      </c>
      <c r="IL33" s="1">
        <v>1244807.6000000001</v>
      </c>
      <c r="IM33" s="169">
        <f t="shared" ref="IM33:IM82" si="131">SUM(IL33/ID33)*100</f>
        <v>83.567045058997721</v>
      </c>
      <c r="IN33" s="1">
        <v>814672</v>
      </c>
      <c r="IO33" s="142">
        <f t="shared" ref="IO33:IO82" si="132">SUM(IN33/IN$82)*100</f>
        <v>2.0204261314196734</v>
      </c>
      <c r="IP33" s="1">
        <v>665030</v>
      </c>
      <c r="IQ33" s="142">
        <f t="shared" ref="IQ33:IQ82" si="133">SUM(IP33/IN33)*100</f>
        <v>81.631625979535329</v>
      </c>
      <c r="IR33" s="1">
        <v>800634</v>
      </c>
      <c r="IS33" s="169">
        <f t="shared" ref="IS33:IS82" si="134">SUM(IR33/IJ33)*100</f>
        <v>78.530793042973329</v>
      </c>
    </row>
    <row r="34" spans="1:253" x14ac:dyDescent="0.2">
      <c r="A34" s="197" t="s">
        <v>102</v>
      </c>
      <c r="B34" s="47"/>
      <c r="C34" s="23"/>
      <c r="D34" s="23"/>
      <c r="E34" s="23"/>
      <c r="F34" s="29"/>
      <c r="G34" s="23"/>
      <c r="H34" s="23"/>
      <c r="I34" s="23"/>
      <c r="J34" s="29"/>
      <c r="K34" s="7"/>
      <c r="L34" s="29"/>
      <c r="M34" s="23"/>
      <c r="N34" s="54"/>
      <c r="O34" s="14"/>
      <c r="P34" s="23"/>
      <c r="Q34" s="15"/>
      <c r="R34" s="15"/>
      <c r="S34" s="16"/>
      <c r="T34" s="15"/>
      <c r="U34" s="15"/>
      <c r="V34" s="15"/>
      <c r="W34" s="16"/>
      <c r="X34" s="15"/>
      <c r="Y34" s="16"/>
      <c r="Z34" s="15"/>
      <c r="AA34" s="19"/>
      <c r="AB34" s="71"/>
      <c r="AC34" s="23"/>
      <c r="AD34" s="15"/>
      <c r="AE34" s="15"/>
      <c r="AF34" s="17"/>
      <c r="AG34" s="15"/>
      <c r="AH34" s="15"/>
      <c r="AI34" s="15"/>
      <c r="AJ34" s="65"/>
      <c r="AK34" s="15"/>
      <c r="AL34" s="65"/>
      <c r="AM34" s="15"/>
      <c r="AN34" s="85"/>
      <c r="AO34" s="14"/>
      <c r="AP34" s="23"/>
      <c r="AQ34" s="15"/>
      <c r="AR34" s="17"/>
      <c r="AS34" s="15"/>
      <c r="AT34" s="17"/>
      <c r="AU34" s="15"/>
      <c r="AV34" s="17"/>
      <c r="AW34" s="15"/>
      <c r="AX34" s="19"/>
      <c r="AY34" s="14"/>
      <c r="AZ34" s="17"/>
      <c r="BA34" s="15"/>
      <c r="BB34" s="17"/>
      <c r="BC34" s="15"/>
      <c r="BD34" s="17"/>
      <c r="BE34" s="15"/>
      <c r="BF34" s="17"/>
      <c r="BG34" s="15"/>
      <c r="BH34" s="19"/>
      <c r="BI34" s="14"/>
      <c r="BJ34" s="17"/>
      <c r="BK34" s="15"/>
      <c r="BL34" s="17"/>
      <c r="BM34" s="15"/>
      <c r="BN34" s="17"/>
      <c r="BO34" s="15"/>
      <c r="BP34" s="17"/>
      <c r="BQ34" s="15"/>
      <c r="BR34" s="19"/>
      <c r="BS34" s="155"/>
      <c r="BT34" s="15"/>
      <c r="BU34" s="154"/>
      <c r="BV34" s="154"/>
      <c r="BW34" s="154"/>
      <c r="BX34" s="154"/>
      <c r="BY34" s="154"/>
      <c r="BZ34" s="154"/>
      <c r="CA34" s="154"/>
      <c r="CB34" s="163"/>
      <c r="CC34" s="155"/>
      <c r="CD34" s="154"/>
      <c r="CE34" s="154"/>
      <c r="CF34" s="154"/>
      <c r="CG34" s="154"/>
      <c r="CH34" s="154"/>
      <c r="CI34" s="154"/>
      <c r="CJ34" s="154"/>
      <c r="CK34" s="154"/>
      <c r="CL34" s="163"/>
      <c r="CM34" s="72">
        <v>26140790.300000001</v>
      </c>
      <c r="CN34" s="154"/>
      <c r="CO34" s="12">
        <v>32651691.100000001</v>
      </c>
      <c r="CP34" s="2">
        <v>0.65121129527118693</v>
      </c>
      <c r="CQ34" s="12">
        <v>22275160.100000001</v>
      </c>
      <c r="CR34" s="2">
        <v>68.220540344386635</v>
      </c>
      <c r="CS34" s="12">
        <v>7457528.5999999996</v>
      </c>
      <c r="CT34" s="2">
        <v>22.839639690208877</v>
      </c>
      <c r="CU34" s="12">
        <v>29732688.700000003</v>
      </c>
      <c r="CV34" s="83">
        <v>91.060180034595518</v>
      </c>
      <c r="CW34" s="3">
        <v>18410404</v>
      </c>
      <c r="CX34" s="34">
        <f>SUM(CW34/CO34)*100</f>
        <v>56.384228135736592</v>
      </c>
      <c r="CY34" s="1"/>
      <c r="CZ34" s="1">
        <v>22980421.5</v>
      </c>
      <c r="DA34" s="34">
        <f t="shared" si="68"/>
        <v>0.73111645842680495</v>
      </c>
      <c r="DB34" s="1">
        <v>14860409.300000001</v>
      </c>
      <c r="DC34" s="34">
        <f t="shared" si="69"/>
        <v>64.665521039289914</v>
      </c>
      <c r="DD34" s="1">
        <v>5578816.0999999996</v>
      </c>
      <c r="DE34" s="34">
        <f>SUM(DD34/CZ34)*100</f>
        <v>24.276387184630185</v>
      </c>
      <c r="DF34" s="1">
        <f t="shared" si="70"/>
        <v>20439225.399999999</v>
      </c>
      <c r="DG34" s="33">
        <f t="shared" si="71"/>
        <v>88.94190822392008</v>
      </c>
      <c r="DH34" s="138"/>
      <c r="DI34" s="33">
        <f t="shared" si="67"/>
        <v>0</v>
      </c>
      <c r="DJ34" s="159"/>
      <c r="DK34" s="160">
        <v>11294906.9</v>
      </c>
      <c r="DL34" s="142">
        <f t="shared" si="72"/>
        <v>0.39662175834066443</v>
      </c>
      <c r="DM34" s="160">
        <v>8654632.5</v>
      </c>
      <c r="DN34" s="142">
        <f t="shared" si="73"/>
        <v>76.624203958688668</v>
      </c>
      <c r="DO34" s="160">
        <v>979482.2</v>
      </c>
      <c r="DP34" s="143">
        <f t="shared" si="74"/>
        <v>8.6718926386192692</v>
      </c>
      <c r="DQ34" s="160">
        <f t="shared" si="47"/>
        <v>9634114.6999999993</v>
      </c>
      <c r="DR34" s="143">
        <f t="shared" si="75"/>
        <v>85.296096597307937</v>
      </c>
      <c r="DS34" s="160">
        <v>10853025.1</v>
      </c>
      <c r="DT34" s="169">
        <f t="shared" si="76"/>
        <v>96.087778288814391</v>
      </c>
      <c r="DU34" s="3"/>
      <c r="DV34" s="1">
        <v>7601185.2999999998</v>
      </c>
      <c r="DW34" s="142">
        <f t="shared" si="77"/>
        <v>0.40118096277750914</v>
      </c>
      <c r="DX34" s="1">
        <v>6589230.0999999996</v>
      </c>
      <c r="DY34" s="142">
        <f t="shared" si="78"/>
        <v>86.68687632177577</v>
      </c>
      <c r="DZ34" s="1">
        <v>647060.6</v>
      </c>
      <c r="EA34" s="143">
        <f t="shared" si="79"/>
        <v>8.5126276292725027</v>
      </c>
      <c r="EB34" s="1">
        <f t="shared" si="48"/>
        <v>7236290.6999999993</v>
      </c>
      <c r="EC34" s="143">
        <f t="shared" si="80"/>
        <v>95.199503951048257</v>
      </c>
      <c r="ED34" s="1">
        <v>6250835.7000000002</v>
      </c>
      <c r="EE34" s="143">
        <f t="shared" si="81"/>
        <v>94.864431885600723</v>
      </c>
      <c r="EF34" s="1"/>
      <c r="EG34" s="1">
        <v>5923764.2999999998</v>
      </c>
      <c r="EH34" s="142">
        <f t="shared" si="82"/>
        <v>0.38693895987737942</v>
      </c>
      <c r="EI34" s="1">
        <v>4522245</v>
      </c>
      <c r="EJ34" s="142">
        <f t="shared" si="83"/>
        <v>76.340731517626395</v>
      </c>
      <c r="EK34" s="1">
        <v>1012432.2</v>
      </c>
      <c r="EL34" s="143">
        <f t="shared" si="84"/>
        <v>17.091027743963412</v>
      </c>
      <c r="EM34" s="1">
        <f t="shared" si="49"/>
        <v>5534677.2000000002</v>
      </c>
      <c r="EN34" s="143">
        <f t="shared" si="85"/>
        <v>93.431759261589804</v>
      </c>
      <c r="EO34" s="1">
        <v>4588088.8</v>
      </c>
      <c r="EP34" s="169">
        <f t="shared" si="86"/>
        <v>77.452251096486052</v>
      </c>
      <c r="EQ34" s="3"/>
      <c r="ER34" s="1">
        <v>4503248.3</v>
      </c>
      <c r="ES34" s="142">
        <f t="shared" si="87"/>
        <v>0.34619536923261157</v>
      </c>
      <c r="ET34" s="1">
        <v>2921015.5</v>
      </c>
      <c r="EU34" s="142">
        <f t="shared" si="88"/>
        <v>64.864633380309058</v>
      </c>
      <c r="EV34" s="1">
        <v>1119384.8</v>
      </c>
      <c r="EW34" s="143">
        <f t="shared" si="89"/>
        <v>24.857274692137231</v>
      </c>
      <c r="EX34" s="1">
        <f t="shared" si="50"/>
        <v>4040400.3</v>
      </c>
      <c r="EY34" s="143">
        <f t="shared" si="90"/>
        <v>89.721908072446283</v>
      </c>
      <c r="EZ34" s="1">
        <v>3617681.3</v>
      </c>
      <c r="FA34" s="169">
        <f t="shared" si="91"/>
        <v>80.334928455976979</v>
      </c>
      <c r="FB34" s="3"/>
      <c r="FC34" s="1">
        <v>3108361.4</v>
      </c>
      <c r="FD34" s="142">
        <f t="shared" si="92"/>
        <v>0.31423318169240755</v>
      </c>
      <c r="FE34" s="1">
        <v>1945677.5</v>
      </c>
      <c r="FF34" s="142">
        <f t="shared" si="93"/>
        <v>62.594957587621572</v>
      </c>
      <c r="FG34" s="1">
        <v>766934.8</v>
      </c>
      <c r="FH34" s="143">
        <f t="shared" si="94"/>
        <v>24.673282842850902</v>
      </c>
      <c r="FI34" s="1">
        <f t="shared" si="51"/>
        <v>2712612.3</v>
      </c>
      <c r="FJ34" s="143">
        <f t="shared" si="95"/>
        <v>87.26824043047246</v>
      </c>
      <c r="FK34" s="1">
        <v>1973496.5</v>
      </c>
      <c r="FL34" s="169">
        <f t="shared" si="96"/>
        <v>63.489930739713863</v>
      </c>
      <c r="FM34" s="155"/>
      <c r="FN34" s="1">
        <v>2720918.9</v>
      </c>
      <c r="FO34" s="142">
        <f t="shared" si="97"/>
        <v>0.35918164576338107</v>
      </c>
      <c r="FP34" s="1">
        <v>1815978.8</v>
      </c>
      <c r="FQ34" s="142">
        <f t="shared" si="98"/>
        <v>66.741379171573257</v>
      </c>
      <c r="FR34" s="1">
        <v>126352.5</v>
      </c>
      <c r="FS34" s="143">
        <f t="shared" si="99"/>
        <v>4.643743699968419</v>
      </c>
      <c r="FT34" s="1">
        <f t="shared" si="52"/>
        <v>1942331.3</v>
      </c>
      <c r="FU34" s="143">
        <f t="shared" si="100"/>
        <v>71.385122871541668</v>
      </c>
      <c r="FV34" s="1">
        <v>1931436.1</v>
      </c>
      <c r="FW34" s="169">
        <f t="shared" si="101"/>
        <v>70.98469932345283</v>
      </c>
      <c r="FX34" s="3"/>
      <c r="FY34" s="1">
        <v>1898889</v>
      </c>
      <c r="FZ34" s="142">
        <f t="shared" si="102"/>
        <v>0.38739235792211524</v>
      </c>
      <c r="GA34" s="1">
        <v>1388187.8</v>
      </c>
      <c r="GB34" s="142">
        <f t="shared" si="103"/>
        <v>73.105263130177704</v>
      </c>
      <c r="GC34" s="1">
        <v>260134.2</v>
      </c>
      <c r="GD34" s="143">
        <f t="shared" si="104"/>
        <v>13.699284160369565</v>
      </c>
      <c r="GE34" s="1">
        <f t="shared" si="53"/>
        <v>1648322</v>
      </c>
      <c r="GF34" s="143">
        <f t="shared" si="105"/>
        <v>86.804547290547262</v>
      </c>
      <c r="GG34" s="1">
        <v>1413085.5</v>
      </c>
      <c r="GH34" s="169">
        <f t="shared" si="106"/>
        <v>74.416435083883258</v>
      </c>
      <c r="GI34" s="3"/>
      <c r="GJ34" s="1">
        <v>1992723.7</v>
      </c>
      <c r="GK34" s="142">
        <f t="shared" si="107"/>
        <v>0.55762914437345623</v>
      </c>
      <c r="GL34" s="1">
        <v>1278639</v>
      </c>
      <c r="GM34" s="142">
        <f t="shared" si="108"/>
        <v>64.165393325728004</v>
      </c>
      <c r="GN34" s="1">
        <v>234431.9</v>
      </c>
      <c r="GO34" s="143">
        <f t="shared" si="109"/>
        <v>11.764395635983051</v>
      </c>
      <c r="GP34" s="1">
        <f t="shared" si="54"/>
        <v>1513070.9</v>
      </c>
      <c r="GQ34" s="143">
        <f t="shared" si="110"/>
        <v>75.92978896171104</v>
      </c>
      <c r="GR34" s="1">
        <v>1479848.4</v>
      </c>
      <c r="GS34" s="169">
        <f t="shared" si="111"/>
        <v>74.262598472633215</v>
      </c>
      <c r="GT34" s="3"/>
      <c r="GU34" s="1">
        <v>1190386.8999999999</v>
      </c>
      <c r="GV34" s="142">
        <f t="shared" si="112"/>
        <v>0.5125599906423014</v>
      </c>
      <c r="GW34" s="1">
        <v>821147.9</v>
      </c>
      <c r="GX34" s="142">
        <f t="shared" si="113"/>
        <v>68.981597495738583</v>
      </c>
      <c r="GY34" s="1">
        <v>79095.399999999994</v>
      </c>
      <c r="GZ34" s="143">
        <f t="shared" si="114"/>
        <v>6.644511964975421</v>
      </c>
      <c r="HA34" s="1">
        <f t="shared" si="55"/>
        <v>900243.3</v>
      </c>
      <c r="HB34" s="143">
        <f t="shared" si="115"/>
        <v>75.626109460713991</v>
      </c>
      <c r="HC34" s="1">
        <v>904568.2</v>
      </c>
      <c r="HD34" s="169">
        <f t="shared" si="116"/>
        <v>75.989428311081042</v>
      </c>
      <c r="HE34" s="3"/>
      <c r="HF34" s="1">
        <v>680255</v>
      </c>
      <c r="HG34" s="142">
        <f t="shared" si="117"/>
        <v>0.38009343360450537</v>
      </c>
      <c r="HH34" s="1">
        <v>491849.8</v>
      </c>
      <c r="HI34" s="142">
        <f t="shared" si="118"/>
        <v>72.303739039036827</v>
      </c>
      <c r="HJ34" s="1">
        <v>29778.1</v>
      </c>
      <c r="HK34" s="143">
        <f t="shared" si="119"/>
        <v>4.3774907938934664</v>
      </c>
      <c r="HL34" s="1">
        <f t="shared" si="56"/>
        <v>521627.89999999997</v>
      </c>
      <c r="HM34" s="143">
        <f t="shared" si="120"/>
        <v>76.681229832930299</v>
      </c>
      <c r="HN34" s="1">
        <v>702870</v>
      </c>
      <c r="HO34" s="169">
        <f t="shared" si="121"/>
        <v>103.32448861088857</v>
      </c>
      <c r="HP34" s="1">
        <v>515190.8</v>
      </c>
      <c r="HQ34" s="142">
        <f t="shared" si="122"/>
        <v>0.36967881515014556</v>
      </c>
      <c r="HR34" s="1">
        <v>390320.1</v>
      </c>
      <c r="HS34" s="142">
        <f t="shared" si="123"/>
        <v>75.762241872331572</v>
      </c>
      <c r="HT34" s="1">
        <v>477851.4</v>
      </c>
      <c r="HU34" s="139"/>
      <c r="HV34" s="1">
        <v>308772.2</v>
      </c>
      <c r="HW34" s="142">
        <f t="shared" si="124"/>
        <v>0.31535184243351</v>
      </c>
      <c r="HX34" s="1">
        <v>241481.7</v>
      </c>
      <c r="HY34" s="142">
        <f t="shared" si="125"/>
        <v>78.207073046083806</v>
      </c>
      <c r="HZ34" s="1">
        <v>328628.90000000002</v>
      </c>
      <c r="IA34" s="169">
        <f t="shared" si="126"/>
        <v>84.194716080468325</v>
      </c>
      <c r="IB34" s="1">
        <v>455255.5</v>
      </c>
      <c r="IC34" s="142">
        <f t="shared" si="127"/>
        <v>0.61377665395383052</v>
      </c>
      <c r="ID34" s="1">
        <v>299925.3</v>
      </c>
      <c r="IE34" s="142">
        <f t="shared" si="128"/>
        <v>65.880653830651141</v>
      </c>
      <c r="IF34" s="1">
        <v>301235.20000000001</v>
      </c>
      <c r="IG34" s="139"/>
      <c r="IH34" s="1">
        <v>386110.3</v>
      </c>
      <c r="II34" s="142">
        <f t="shared" si="129"/>
        <v>0.60160591087140947</v>
      </c>
      <c r="IJ34" s="1">
        <v>229771.2</v>
      </c>
      <c r="IK34" s="142">
        <f t="shared" si="130"/>
        <v>59.509212781943397</v>
      </c>
      <c r="IL34" s="1">
        <v>279539</v>
      </c>
      <c r="IM34" s="169">
        <f t="shared" si="131"/>
        <v>93.202874182338064</v>
      </c>
      <c r="IN34" s="1">
        <v>175997</v>
      </c>
      <c r="IO34" s="142">
        <f t="shared" si="132"/>
        <v>0.43648110877932261</v>
      </c>
      <c r="IP34" s="1">
        <v>121852</v>
      </c>
      <c r="IQ34" s="142">
        <f t="shared" si="133"/>
        <v>69.235271055756627</v>
      </c>
      <c r="IR34" s="1">
        <v>222454</v>
      </c>
      <c r="IS34" s="169">
        <f t="shared" si="134"/>
        <v>96.815440751495402</v>
      </c>
    </row>
    <row r="35" spans="1:253" x14ac:dyDescent="0.2">
      <c r="A35" s="197" t="s">
        <v>43</v>
      </c>
      <c r="B35" s="47"/>
      <c r="C35" s="23"/>
      <c r="D35" s="23"/>
      <c r="E35" s="23"/>
      <c r="F35" s="29"/>
      <c r="G35" s="23"/>
      <c r="H35" s="23"/>
      <c r="I35" s="23"/>
      <c r="J35" s="29"/>
      <c r="K35" s="7"/>
      <c r="L35" s="29"/>
      <c r="M35" s="23"/>
      <c r="N35" s="54"/>
      <c r="O35" s="14"/>
      <c r="P35" s="23"/>
      <c r="Q35" s="15"/>
      <c r="R35" s="15"/>
      <c r="S35" s="16"/>
      <c r="T35" s="15"/>
      <c r="U35" s="15"/>
      <c r="V35" s="15"/>
      <c r="W35" s="16"/>
      <c r="X35" s="15"/>
      <c r="Y35" s="16"/>
      <c r="Z35" s="15"/>
      <c r="AA35" s="19"/>
      <c r="AB35" s="71"/>
      <c r="AC35" s="23"/>
      <c r="AD35" s="15"/>
      <c r="AE35" s="15"/>
      <c r="AF35" s="17"/>
      <c r="AG35" s="15"/>
      <c r="AH35" s="15"/>
      <c r="AI35" s="15"/>
      <c r="AJ35" s="65"/>
      <c r="AK35" s="15"/>
      <c r="AL35" s="65"/>
      <c r="AM35" s="15"/>
      <c r="AN35" s="85"/>
      <c r="AO35" s="14"/>
      <c r="AP35" s="23"/>
      <c r="AQ35" s="15"/>
      <c r="AR35" s="17"/>
      <c r="AS35" s="15"/>
      <c r="AT35" s="17"/>
      <c r="AU35" s="15"/>
      <c r="AV35" s="17"/>
      <c r="AW35" s="15"/>
      <c r="AX35" s="19"/>
      <c r="AY35" s="14"/>
      <c r="AZ35" s="17"/>
      <c r="BA35" s="15"/>
      <c r="BB35" s="17"/>
      <c r="BC35" s="15"/>
      <c r="BD35" s="17"/>
      <c r="BE35" s="15"/>
      <c r="BF35" s="17"/>
      <c r="BG35" s="15"/>
      <c r="BH35" s="19"/>
      <c r="BI35" s="14"/>
      <c r="BJ35" s="17"/>
      <c r="BK35" s="15"/>
      <c r="BL35" s="17"/>
      <c r="BM35" s="15"/>
      <c r="BN35" s="17"/>
      <c r="BO35" s="15"/>
      <c r="BP35" s="17"/>
      <c r="BQ35" s="15"/>
      <c r="BR35" s="19"/>
      <c r="BS35" s="155"/>
      <c r="BT35" s="15"/>
      <c r="BU35" s="154"/>
      <c r="BV35" s="154"/>
      <c r="BW35" s="154"/>
      <c r="BX35" s="154"/>
      <c r="BY35" s="154"/>
      <c r="BZ35" s="154"/>
      <c r="CA35" s="154"/>
      <c r="CB35" s="163"/>
      <c r="CC35" s="155"/>
      <c r="CD35" s="154"/>
      <c r="CE35" s="154"/>
      <c r="CF35" s="154"/>
      <c r="CG35" s="154"/>
      <c r="CH35" s="154"/>
      <c r="CI35" s="154"/>
      <c r="CJ35" s="154"/>
      <c r="CK35" s="154"/>
      <c r="CL35" s="163"/>
      <c r="CM35" s="72"/>
      <c r="CN35" s="154"/>
      <c r="CO35" s="12"/>
      <c r="CP35" s="2"/>
      <c r="CQ35" s="12"/>
      <c r="CR35" s="2"/>
      <c r="CS35" s="12"/>
      <c r="CT35" s="2"/>
      <c r="CU35" s="12"/>
      <c r="CV35" s="83"/>
      <c r="CW35" s="3">
        <v>3899973.1</v>
      </c>
      <c r="CX35" s="11"/>
      <c r="CY35" s="1"/>
      <c r="CZ35" s="1">
        <v>6479852.5999999996</v>
      </c>
      <c r="DA35" s="34">
        <f t="shared" si="68"/>
        <v>0.20615491687303139</v>
      </c>
      <c r="DB35" s="1">
        <v>2308435</v>
      </c>
      <c r="DC35" s="34">
        <f t="shared" si="69"/>
        <v>35.624807267992487</v>
      </c>
      <c r="DD35" s="1">
        <v>2538193.4</v>
      </c>
      <c r="DE35" s="34">
        <f>SUM(DD35/CZ35)*100</f>
        <v>39.170542243507207</v>
      </c>
      <c r="DF35" s="1">
        <f>SUM(DB35+DD35)</f>
        <v>4846628.4000000004</v>
      </c>
      <c r="DG35" s="33">
        <f t="shared" si="71"/>
        <v>74.795349511499694</v>
      </c>
      <c r="DH35" s="138"/>
      <c r="DI35" s="33">
        <f t="shared" si="67"/>
        <v>0</v>
      </c>
      <c r="DJ35" s="159"/>
      <c r="DK35" s="160">
        <v>4000000</v>
      </c>
      <c r="DL35" s="142">
        <f t="shared" si="72"/>
        <v>0.14046039045816816</v>
      </c>
      <c r="DM35" s="160">
        <v>1647349.4</v>
      </c>
      <c r="DN35" s="142">
        <f t="shared" si="73"/>
        <v>41.183734999999999</v>
      </c>
      <c r="DO35" s="160">
        <v>795932.9</v>
      </c>
      <c r="DP35" s="143">
        <f t="shared" si="74"/>
        <v>19.898322500000003</v>
      </c>
      <c r="DQ35" s="160">
        <f t="shared" si="47"/>
        <v>2443282.2999999998</v>
      </c>
      <c r="DR35" s="143">
        <f t="shared" si="75"/>
        <v>61.082057499999998</v>
      </c>
      <c r="DS35" s="160">
        <v>2804580.6</v>
      </c>
      <c r="DT35" s="169">
        <f t="shared" si="76"/>
        <v>70.114514999999997</v>
      </c>
      <c r="DU35" s="3"/>
      <c r="DV35" s="1"/>
      <c r="DW35" s="142">
        <f t="shared" si="77"/>
        <v>0</v>
      </c>
      <c r="DX35" s="1"/>
      <c r="DY35" s="142" t="e">
        <f t="shared" si="78"/>
        <v>#DIV/0!</v>
      </c>
      <c r="DZ35" s="1"/>
      <c r="EA35" s="143" t="e">
        <f t="shared" si="79"/>
        <v>#DIV/0!</v>
      </c>
      <c r="EB35" s="1">
        <f t="shared" si="48"/>
        <v>0</v>
      </c>
      <c r="EC35" s="143" t="e">
        <f t="shared" si="80"/>
        <v>#DIV/0!</v>
      </c>
      <c r="ED35" s="1"/>
      <c r="EE35" s="143" t="e">
        <f t="shared" si="81"/>
        <v>#DIV/0!</v>
      </c>
      <c r="EF35" s="1"/>
      <c r="EG35" s="1">
        <v>8472786</v>
      </c>
      <c r="EH35" s="142">
        <f t="shared" si="82"/>
        <v>0.55344048751291841</v>
      </c>
      <c r="EI35" s="1">
        <v>2076399.1</v>
      </c>
      <c r="EJ35" s="142">
        <f t="shared" si="83"/>
        <v>24.50668646652943</v>
      </c>
      <c r="EK35" s="1">
        <v>1927358.6</v>
      </c>
      <c r="EL35" s="143">
        <f t="shared" si="84"/>
        <v>22.747636963803878</v>
      </c>
      <c r="EM35" s="1">
        <f t="shared" si="49"/>
        <v>4003757.7</v>
      </c>
      <c r="EN35" s="143">
        <f t="shared" si="85"/>
        <v>47.254323430333308</v>
      </c>
      <c r="EO35" s="1">
        <v>4316550.2</v>
      </c>
      <c r="EP35" s="169">
        <f t="shared" si="86"/>
        <v>50.946054815971983</v>
      </c>
      <c r="EQ35" s="3"/>
      <c r="ER35" s="1">
        <v>3069923</v>
      </c>
      <c r="ES35" s="142">
        <f t="shared" si="87"/>
        <v>0.23600589079236128</v>
      </c>
      <c r="ET35" s="1">
        <v>1830208.9</v>
      </c>
      <c r="EU35" s="142">
        <f t="shared" si="88"/>
        <v>59.617420371781307</v>
      </c>
      <c r="EV35" s="1">
        <v>847348.2</v>
      </c>
      <c r="EW35" s="143">
        <f t="shared" si="89"/>
        <v>27.601610854734794</v>
      </c>
      <c r="EX35" s="1">
        <f t="shared" si="50"/>
        <v>2677557.0999999996</v>
      </c>
      <c r="EY35" s="143">
        <f t="shared" si="90"/>
        <v>87.219031226516094</v>
      </c>
      <c r="EZ35" s="1">
        <v>3668590.9</v>
      </c>
      <c r="FA35" s="169">
        <f t="shared" si="91"/>
        <v>119.50107217672885</v>
      </c>
      <c r="FB35" s="3"/>
      <c r="FC35" s="1">
        <v>1885977.3</v>
      </c>
      <c r="FD35" s="142">
        <f t="shared" si="92"/>
        <v>0.19065886211901106</v>
      </c>
      <c r="FE35" s="1">
        <v>377831</v>
      </c>
      <c r="FF35" s="142">
        <f t="shared" si="93"/>
        <v>20.033698178657826</v>
      </c>
      <c r="FG35" s="1">
        <v>1312932.2</v>
      </c>
      <c r="FH35" s="143">
        <f t="shared" si="94"/>
        <v>69.615482646583288</v>
      </c>
      <c r="FI35" s="1">
        <f t="shared" si="51"/>
        <v>1690763.2</v>
      </c>
      <c r="FJ35" s="143">
        <f t="shared" si="95"/>
        <v>89.649180825241103</v>
      </c>
      <c r="FK35" s="1">
        <v>1928586.6</v>
      </c>
      <c r="FL35" s="169">
        <f t="shared" si="96"/>
        <v>102.2592689742342</v>
      </c>
      <c r="FM35" s="155"/>
      <c r="FN35" s="1">
        <v>688358.6</v>
      </c>
      <c r="FO35" s="142">
        <f t="shared" si="97"/>
        <v>9.0868483740319111E-2</v>
      </c>
      <c r="FP35" s="1">
        <v>64849.599999999999</v>
      </c>
      <c r="FQ35" s="142">
        <f t="shared" si="98"/>
        <v>9.420903581360065</v>
      </c>
      <c r="FR35" s="1">
        <v>270307.09999999998</v>
      </c>
      <c r="FS35" s="143">
        <f t="shared" si="99"/>
        <v>39.268355185799955</v>
      </c>
      <c r="FT35" s="1">
        <f t="shared" si="52"/>
        <v>335156.69999999995</v>
      </c>
      <c r="FU35" s="143">
        <f t="shared" si="100"/>
        <v>48.68925876716002</v>
      </c>
      <c r="FV35" s="1">
        <v>605968.9</v>
      </c>
      <c r="FW35" s="169">
        <f t="shared" si="101"/>
        <v>88.030991404770717</v>
      </c>
      <c r="FX35" s="3"/>
      <c r="FY35" s="1">
        <v>843066</v>
      </c>
      <c r="FZ35" s="142">
        <f t="shared" si="102"/>
        <v>0.17199390044597973</v>
      </c>
      <c r="GA35" s="1">
        <v>27227.599999999999</v>
      </c>
      <c r="GB35" s="142">
        <f t="shared" si="103"/>
        <v>3.2295929381566801</v>
      </c>
      <c r="GC35" s="1">
        <v>136012.6</v>
      </c>
      <c r="GD35" s="143">
        <f t="shared" si="104"/>
        <v>16.133090410477948</v>
      </c>
      <c r="GE35" s="1">
        <f t="shared" si="53"/>
        <v>163240.20000000001</v>
      </c>
      <c r="GF35" s="143">
        <f t="shared" si="105"/>
        <v>19.362683348634626</v>
      </c>
      <c r="GG35" s="1">
        <v>171076.9</v>
      </c>
      <c r="GH35" s="169">
        <f t="shared" si="106"/>
        <v>20.292230975985273</v>
      </c>
      <c r="GI35" s="3"/>
      <c r="GJ35" s="1"/>
      <c r="GK35" s="142">
        <f t="shared" si="107"/>
        <v>0</v>
      </c>
      <c r="GL35" s="1"/>
      <c r="GM35" s="142" t="e">
        <f t="shared" si="108"/>
        <v>#DIV/0!</v>
      </c>
      <c r="GN35" s="1"/>
      <c r="GO35" s="143" t="e">
        <f t="shared" si="109"/>
        <v>#DIV/0!</v>
      </c>
      <c r="GP35" s="1">
        <f t="shared" si="54"/>
        <v>0</v>
      </c>
      <c r="GQ35" s="143" t="e">
        <f t="shared" si="110"/>
        <v>#DIV/0!</v>
      </c>
      <c r="GR35" s="1"/>
      <c r="GS35" s="169" t="e">
        <f t="shared" si="111"/>
        <v>#DIV/0!</v>
      </c>
      <c r="GT35" s="3"/>
      <c r="GU35" s="1"/>
      <c r="GV35" s="142">
        <f t="shared" si="112"/>
        <v>0</v>
      </c>
      <c r="GW35" s="1"/>
      <c r="GX35" s="142" t="e">
        <f t="shared" si="113"/>
        <v>#DIV/0!</v>
      </c>
      <c r="GY35" s="1"/>
      <c r="GZ35" s="143" t="e">
        <f t="shared" si="114"/>
        <v>#DIV/0!</v>
      </c>
      <c r="HA35" s="1">
        <f t="shared" si="55"/>
        <v>0</v>
      </c>
      <c r="HB35" s="143" t="e">
        <f t="shared" si="115"/>
        <v>#DIV/0!</v>
      </c>
      <c r="HC35" s="1"/>
      <c r="HD35" s="169" t="e">
        <f t="shared" si="116"/>
        <v>#DIV/0!</v>
      </c>
      <c r="HE35" s="3"/>
      <c r="HF35" s="1"/>
      <c r="HG35" s="142">
        <f t="shared" si="117"/>
        <v>0</v>
      </c>
      <c r="HH35" s="1"/>
      <c r="HI35" s="142" t="e">
        <f t="shared" si="118"/>
        <v>#DIV/0!</v>
      </c>
      <c r="HJ35" s="1"/>
      <c r="HK35" s="143" t="e">
        <f t="shared" si="119"/>
        <v>#DIV/0!</v>
      </c>
      <c r="HL35" s="1">
        <f t="shared" si="56"/>
        <v>0</v>
      </c>
      <c r="HM35" s="143" t="e">
        <f t="shared" si="120"/>
        <v>#DIV/0!</v>
      </c>
      <c r="HN35" s="1"/>
      <c r="HO35" s="169" t="e">
        <f t="shared" si="121"/>
        <v>#DIV/0!</v>
      </c>
      <c r="HP35" s="1"/>
      <c r="HQ35" s="142">
        <f t="shared" si="122"/>
        <v>0</v>
      </c>
      <c r="HR35" s="1"/>
      <c r="HS35" s="142" t="e">
        <f t="shared" si="123"/>
        <v>#DIV/0!</v>
      </c>
      <c r="HT35" s="1"/>
      <c r="HU35" s="139"/>
      <c r="HV35" s="1"/>
      <c r="HW35" s="142">
        <f t="shared" si="124"/>
        <v>0</v>
      </c>
      <c r="HX35" s="1"/>
      <c r="HY35" s="142" t="e">
        <f t="shared" si="125"/>
        <v>#DIV/0!</v>
      </c>
      <c r="HZ35" s="1"/>
      <c r="IA35" s="169" t="e">
        <f t="shared" si="126"/>
        <v>#DIV/0!</v>
      </c>
      <c r="IB35" s="1"/>
      <c r="IC35" s="142">
        <f t="shared" si="127"/>
        <v>0</v>
      </c>
      <c r="ID35" s="1"/>
      <c r="IE35" s="142" t="e">
        <f t="shared" si="128"/>
        <v>#DIV/0!</v>
      </c>
      <c r="IF35" s="1"/>
      <c r="IG35" s="139"/>
      <c r="IH35" s="1"/>
      <c r="II35" s="142">
        <f t="shared" si="129"/>
        <v>0</v>
      </c>
      <c r="IJ35" s="1"/>
      <c r="IK35" s="142" t="e">
        <f t="shared" si="130"/>
        <v>#DIV/0!</v>
      </c>
      <c r="IL35" s="1"/>
      <c r="IM35" s="169" t="e">
        <f t="shared" si="131"/>
        <v>#DIV/0!</v>
      </c>
      <c r="IN35" s="1"/>
      <c r="IO35" s="142">
        <f t="shared" si="132"/>
        <v>0</v>
      </c>
      <c r="IP35" s="1"/>
      <c r="IQ35" s="142" t="e">
        <f t="shared" si="133"/>
        <v>#DIV/0!</v>
      </c>
      <c r="IR35" s="1"/>
      <c r="IS35" s="169" t="e">
        <f t="shared" si="134"/>
        <v>#DIV/0!</v>
      </c>
    </row>
    <row r="36" spans="1:253" x14ac:dyDescent="0.2">
      <c r="A36" s="197" t="s">
        <v>44</v>
      </c>
      <c r="B36" s="47"/>
      <c r="C36" s="23"/>
      <c r="D36" s="23"/>
      <c r="E36" s="23"/>
      <c r="F36" s="29"/>
      <c r="G36" s="23"/>
      <c r="H36" s="23"/>
      <c r="I36" s="23"/>
      <c r="J36" s="29"/>
      <c r="K36" s="7"/>
      <c r="L36" s="29"/>
      <c r="M36" s="23"/>
      <c r="N36" s="54"/>
      <c r="O36" s="14"/>
      <c r="P36" s="23"/>
      <c r="Q36" s="15"/>
      <c r="R36" s="15"/>
      <c r="S36" s="16"/>
      <c r="T36" s="15"/>
      <c r="U36" s="15"/>
      <c r="V36" s="15"/>
      <c r="W36" s="16"/>
      <c r="X36" s="15"/>
      <c r="Y36" s="16"/>
      <c r="Z36" s="15"/>
      <c r="AA36" s="19"/>
      <c r="AB36" s="71"/>
      <c r="AC36" s="23"/>
      <c r="AD36" s="15"/>
      <c r="AE36" s="15"/>
      <c r="AF36" s="17"/>
      <c r="AG36" s="15"/>
      <c r="AH36" s="15"/>
      <c r="AI36" s="15"/>
      <c r="AJ36" s="65"/>
      <c r="AK36" s="15"/>
      <c r="AL36" s="65"/>
      <c r="AM36" s="15"/>
      <c r="AN36" s="85"/>
      <c r="AO36" s="14"/>
      <c r="AP36" s="23"/>
      <c r="AQ36" s="15"/>
      <c r="AR36" s="17"/>
      <c r="AS36" s="15"/>
      <c r="AT36" s="17"/>
      <c r="AU36" s="15"/>
      <c r="AV36" s="17"/>
      <c r="AW36" s="15"/>
      <c r="AX36" s="19"/>
      <c r="AY36" s="14"/>
      <c r="AZ36" s="17"/>
      <c r="BA36" s="15"/>
      <c r="BB36" s="17"/>
      <c r="BC36" s="15"/>
      <c r="BD36" s="17"/>
      <c r="BE36" s="15"/>
      <c r="BF36" s="17"/>
      <c r="BG36" s="15"/>
      <c r="BH36" s="19"/>
      <c r="BI36" s="14"/>
      <c r="BJ36" s="17"/>
      <c r="BK36" s="15"/>
      <c r="BL36" s="17"/>
      <c r="BM36" s="15"/>
      <c r="BN36" s="17"/>
      <c r="BO36" s="15"/>
      <c r="BP36" s="17"/>
      <c r="BQ36" s="15"/>
      <c r="BR36" s="19"/>
      <c r="BS36" s="155"/>
      <c r="BT36" s="15"/>
      <c r="BU36" s="154"/>
      <c r="BV36" s="154"/>
      <c r="BW36" s="154"/>
      <c r="BX36" s="154"/>
      <c r="BY36" s="154"/>
      <c r="BZ36" s="154"/>
      <c r="CA36" s="154"/>
      <c r="CB36" s="163"/>
      <c r="CC36" s="155"/>
      <c r="CD36" s="154"/>
      <c r="CE36" s="154"/>
      <c r="CF36" s="154"/>
      <c r="CG36" s="154"/>
      <c r="CH36" s="154"/>
      <c r="CI36" s="154"/>
      <c r="CJ36" s="154"/>
      <c r="CK36" s="154"/>
      <c r="CL36" s="163"/>
      <c r="CM36" s="72"/>
      <c r="CN36" s="154"/>
      <c r="CO36" s="12"/>
      <c r="CP36" s="2"/>
      <c r="CQ36" s="12"/>
      <c r="CR36" s="2"/>
      <c r="CS36" s="12"/>
      <c r="CT36" s="2"/>
      <c r="CU36" s="12"/>
      <c r="CV36" s="83"/>
      <c r="CW36" s="3">
        <v>964117.7</v>
      </c>
      <c r="CX36" s="11"/>
      <c r="CY36" s="1"/>
      <c r="CZ36" s="1">
        <v>2250000</v>
      </c>
      <c r="DA36" s="34">
        <f t="shared" si="68"/>
        <v>7.1583196655479575E-2</v>
      </c>
      <c r="DB36" s="1">
        <v>194075.9</v>
      </c>
      <c r="DC36" s="34">
        <f t="shared" si="69"/>
        <v>8.6255955555555559</v>
      </c>
      <c r="DD36" s="1"/>
      <c r="DE36" s="1"/>
      <c r="DF36" s="1">
        <f t="shared" si="70"/>
        <v>194075.9</v>
      </c>
      <c r="DG36" s="33">
        <f t="shared" si="71"/>
        <v>8.6255955555555559</v>
      </c>
      <c r="DH36" s="138"/>
      <c r="DI36" s="33">
        <f t="shared" si="67"/>
        <v>0</v>
      </c>
      <c r="DJ36" s="159"/>
      <c r="DK36" s="160">
        <v>6980482</v>
      </c>
      <c r="DL36" s="142">
        <f t="shared" si="72"/>
        <v>0.24512030682655367</v>
      </c>
      <c r="DM36" s="160">
        <v>5714616.2000000002</v>
      </c>
      <c r="DN36" s="142">
        <f t="shared" si="73"/>
        <v>81.865639077645355</v>
      </c>
      <c r="DO36" s="160">
        <v>1240664.7</v>
      </c>
      <c r="DP36" s="143">
        <f t="shared" si="74"/>
        <v>17.77333857461419</v>
      </c>
      <c r="DQ36" s="160">
        <f t="shared" si="47"/>
        <v>6955280.9000000004</v>
      </c>
      <c r="DR36" s="143">
        <f t="shared" si="75"/>
        <v>99.638977652259555</v>
      </c>
      <c r="DS36" s="160">
        <v>7074892.5</v>
      </c>
      <c r="DT36" s="169">
        <f t="shared" si="76"/>
        <v>101.35249256426707</v>
      </c>
      <c r="DU36" s="3"/>
      <c r="DV36" s="1">
        <v>3243298.7</v>
      </c>
      <c r="DW36" s="142">
        <f t="shared" si="77"/>
        <v>0.17117721035442246</v>
      </c>
      <c r="DX36" s="1">
        <v>2327695.4</v>
      </c>
      <c r="DY36" s="142">
        <f t="shared" si="78"/>
        <v>71.769380970059899</v>
      </c>
      <c r="DZ36" s="1">
        <v>631917</v>
      </c>
      <c r="EA36" s="143">
        <f t="shared" si="79"/>
        <v>19.483774343695202</v>
      </c>
      <c r="EB36" s="1">
        <f t="shared" si="48"/>
        <v>2959612.4</v>
      </c>
      <c r="EC36" s="143">
        <f t="shared" si="80"/>
        <v>91.253155313755087</v>
      </c>
      <c r="ED36" s="1">
        <v>3344670.7</v>
      </c>
      <c r="EE36" s="143">
        <f t="shared" si="81"/>
        <v>143.69022252653849</v>
      </c>
      <c r="EF36" s="1"/>
      <c r="EG36" s="1">
        <v>3590573.1</v>
      </c>
      <c r="EH36" s="142">
        <f t="shared" si="82"/>
        <v>0.23453543225507772</v>
      </c>
      <c r="EI36" s="1">
        <v>1144900.3999999999</v>
      </c>
      <c r="EJ36" s="142">
        <f t="shared" si="83"/>
        <v>31.886285785408457</v>
      </c>
      <c r="EK36" s="1">
        <v>632931.9</v>
      </c>
      <c r="EL36" s="143">
        <f t="shared" si="84"/>
        <v>17.627601008875157</v>
      </c>
      <c r="EM36" s="1">
        <f t="shared" si="49"/>
        <v>1777832.2999999998</v>
      </c>
      <c r="EN36" s="143">
        <f t="shared" si="85"/>
        <v>49.513886794283614</v>
      </c>
      <c r="EO36" s="1">
        <v>1499244.6</v>
      </c>
      <c r="EP36" s="169">
        <f t="shared" si="86"/>
        <v>41.755022338912973</v>
      </c>
      <c r="EQ36" s="3"/>
      <c r="ER36" s="1">
        <v>4805108.4000000004</v>
      </c>
      <c r="ES36" s="142">
        <f t="shared" si="87"/>
        <v>0.36940141114153613</v>
      </c>
      <c r="ET36" s="1">
        <v>3170408.9</v>
      </c>
      <c r="EU36" s="142">
        <f t="shared" si="88"/>
        <v>65.97996623759829</v>
      </c>
      <c r="EV36" s="1">
        <v>896991.5</v>
      </c>
      <c r="EW36" s="143">
        <f t="shared" si="89"/>
        <v>18.66745607653721</v>
      </c>
      <c r="EX36" s="1">
        <f t="shared" si="50"/>
        <v>4067400.4</v>
      </c>
      <c r="EY36" s="143">
        <f t="shared" si="90"/>
        <v>84.647422314135497</v>
      </c>
      <c r="EZ36" s="1">
        <v>3431322.6</v>
      </c>
      <c r="FA36" s="169">
        <f t="shared" si="91"/>
        <v>71.409889525072927</v>
      </c>
      <c r="FB36" s="3"/>
      <c r="FC36" s="1">
        <v>3965950.6</v>
      </c>
      <c r="FD36" s="142">
        <f t="shared" si="92"/>
        <v>0.40092933706901412</v>
      </c>
      <c r="FE36" s="1">
        <v>1965178.5</v>
      </c>
      <c r="FF36" s="142">
        <f t="shared" si="93"/>
        <v>49.551260169503877</v>
      </c>
      <c r="FG36" s="1">
        <v>1640090.7</v>
      </c>
      <c r="FH36" s="143">
        <f t="shared" si="94"/>
        <v>41.354289687824149</v>
      </c>
      <c r="FI36" s="1">
        <f t="shared" si="51"/>
        <v>3605269.2</v>
      </c>
      <c r="FJ36" s="143">
        <f t="shared" si="95"/>
        <v>90.905549857328026</v>
      </c>
      <c r="FK36" s="1">
        <v>2207466.6</v>
      </c>
      <c r="FL36" s="169">
        <f t="shared" si="96"/>
        <v>55.660466370912445</v>
      </c>
      <c r="FM36" s="155"/>
      <c r="FN36" s="1">
        <v>1923439.4</v>
      </c>
      <c r="FO36" s="142">
        <f t="shared" si="97"/>
        <v>0.25390838705928731</v>
      </c>
      <c r="FP36" s="1">
        <v>1099331</v>
      </c>
      <c r="FQ36" s="142">
        <f t="shared" si="98"/>
        <v>57.154439074087804</v>
      </c>
      <c r="FR36" s="1">
        <v>515069.6</v>
      </c>
      <c r="FS36" s="143">
        <f t="shared" si="99"/>
        <v>26.778571760565995</v>
      </c>
      <c r="FT36" s="1">
        <f t="shared" si="52"/>
        <v>1614400.6</v>
      </c>
      <c r="FU36" s="143">
        <f t="shared" si="100"/>
        <v>83.933010834653814</v>
      </c>
      <c r="FV36" s="1">
        <v>1333931.8</v>
      </c>
      <c r="FW36" s="169">
        <f t="shared" si="101"/>
        <v>69.351381696766751</v>
      </c>
      <c r="FX36" s="3"/>
      <c r="FY36" s="1">
        <v>696123.4</v>
      </c>
      <c r="FZ36" s="142">
        <f t="shared" si="102"/>
        <v>0.14201613961150958</v>
      </c>
      <c r="GA36" s="1">
        <v>500819.5</v>
      </c>
      <c r="GB36" s="142">
        <f t="shared" si="103"/>
        <v>71.944069111884474</v>
      </c>
      <c r="GC36" s="1">
        <v>2818.6</v>
      </c>
      <c r="GD36" s="143">
        <f t="shared" si="104"/>
        <v>0.40489947615609523</v>
      </c>
      <c r="GE36" s="1">
        <f t="shared" si="53"/>
        <v>503638.1</v>
      </c>
      <c r="GF36" s="143">
        <f t="shared" si="105"/>
        <v>72.348968588040563</v>
      </c>
      <c r="GG36" s="1">
        <v>734904.8</v>
      </c>
      <c r="GH36" s="169">
        <f t="shared" si="106"/>
        <v>105.57105248868233</v>
      </c>
      <c r="GI36" s="3"/>
      <c r="GJ36" s="1">
        <v>719161.6</v>
      </c>
      <c r="GK36" s="142">
        <f t="shared" si="107"/>
        <v>0.20124489294438852</v>
      </c>
      <c r="GL36" s="1">
        <v>324569.59999999998</v>
      </c>
      <c r="GM36" s="142">
        <f t="shared" si="108"/>
        <v>45.131664427021683</v>
      </c>
      <c r="GN36" s="1">
        <v>204307</v>
      </c>
      <c r="GO36" s="143">
        <f t="shared" si="109"/>
        <v>28.40905298614387</v>
      </c>
      <c r="GP36" s="1">
        <f t="shared" si="54"/>
        <v>528876.6</v>
      </c>
      <c r="GQ36" s="143">
        <f t="shared" si="110"/>
        <v>73.540717413165552</v>
      </c>
      <c r="GR36" s="1">
        <v>642506.69999999995</v>
      </c>
      <c r="GS36" s="169">
        <f t="shared" si="111"/>
        <v>89.341074384394275</v>
      </c>
      <c r="GT36" s="3"/>
      <c r="GU36" s="1">
        <v>401074.7</v>
      </c>
      <c r="GV36" s="142">
        <f t="shared" si="112"/>
        <v>0.1726958222396969</v>
      </c>
      <c r="GW36" s="1">
        <v>220671.4</v>
      </c>
      <c r="GX36" s="142">
        <f t="shared" si="113"/>
        <v>55.020024947971038</v>
      </c>
      <c r="GY36" s="1">
        <v>12881.8</v>
      </c>
      <c r="GZ36" s="143">
        <f t="shared" si="114"/>
        <v>3.2118206408930803</v>
      </c>
      <c r="HA36" s="1">
        <f t="shared" si="55"/>
        <v>233553.19999999998</v>
      </c>
      <c r="HB36" s="143">
        <f t="shared" si="115"/>
        <v>58.231845588864118</v>
      </c>
      <c r="HC36" s="1">
        <v>366983.3</v>
      </c>
      <c r="HD36" s="169">
        <f t="shared" si="116"/>
        <v>91.499987408829327</v>
      </c>
      <c r="HE36" s="3"/>
      <c r="HF36" s="1">
        <v>403431.3</v>
      </c>
      <c r="HG36" s="142">
        <f t="shared" si="117"/>
        <v>0.22541780367734049</v>
      </c>
      <c r="HH36" s="1">
        <v>240689.1</v>
      </c>
      <c r="HI36" s="142">
        <f t="shared" si="118"/>
        <v>59.660492381230711</v>
      </c>
      <c r="HJ36" s="1">
        <v>17714.900000000001</v>
      </c>
      <c r="HK36" s="143">
        <f t="shared" si="119"/>
        <v>4.3910574117575907</v>
      </c>
      <c r="HL36" s="1">
        <f t="shared" si="56"/>
        <v>258404</v>
      </c>
      <c r="HM36" s="143">
        <f t="shared" si="120"/>
        <v>64.051549792988311</v>
      </c>
      <c r="HN36" s="1">
        <v>372422.6</v>
      </c>
      <c r="HO36" s="169">
        <f t="shared" si="121"/>
        <v>92.313759492632315</v>
      </c>
      <c r="HP36" s="1">
        <v>319077.8</v>
      </c>
      <c r="HQ36" s="142">
        <f t="shared" si="122"/>
        <v>0.22895654007159114</v>
      </c>
      <c r="HR36" s="1">
        <v>203317.8</v>
      </c>
      <c r="HS36" s="142">
        <f t="shared" si="123"/>
        <v>63.720446862802739</v>
      </c>
      <c r="HT36" s="1">
        <v>253346.1</v>
      </c>
      <c r="HU36" s="139"/>
      <c r="HV36" s="1">
        <v>236852</v>
      </c>
      <c r="HW36" s="142">
        <f t="shared" si="124"/>
        <v>0.24189909125258593</v>
      </c>
      <c r="HX36" s="1">
        <v>174833</v>
      </c>
      <c r="HY36" s="142">
        <f t="shared" si="125"/>
        <v>73.81529393883099</v>
      </c>
      <c r="HZ36" s="1">
        <v>226992.9</v>
      </c>
      <c r="IA36" s="169">
        <f t="shared" si="126"/>
        <v>111.64438135765782</v>
      </c>
      <c r="IB36" s="1">
        <v>139465.60000000001</v>
      </c>
      <c r="IC36" s="142">
        <f t="shared" si="127"/>
        <v>0.18802788612035079</v>
      </c>
      <c r="ID36" s="1">
        <v>89717.5</v>
      </c>
      <c r="IE36" s="142">
        <f t="shared" si="128"/>
        <v>64.329483399490627</v>
      </c>
      <c r="IF36" s="1">
        <v>144323.1</v>
      </c>
      <c r="IG36" s="139"/>
      <c r="IH36" s="1"/>
      <c r="II36" s="142">
        <f t="shared" si="129"/>
        <v>0</v>
      </c>
      <c r="IJ36" s="1"/>
      <c r="IK36" s="142" t="e">
        <f t="shared" si="130"/>
        <v>#DIV/0!</v>
      </c>
      <c r="IL36" s="1"/>
      <c r="IM36" s="169">
        <f t="shared" si="131"/>
        <v>0</v>
      </c>
      <c r="IN36" s="1"/>
      <c r="IO36" s="142">
        <f t="shared" si="132"/>
        <v>0</v>
      </c>
      <c r="IP36" s="1"/>
      <c r="IQ36" s="142" t="e">
        <f t="shared" si="133"/>
        <v>#DIV/0!</v>
      </c>
      <c r="IR36" s="1"/>
      <c r="IS36" s="169" t="e">
        <f t="shared" si="134"/>
        <v>#DIV/0!</v>
      </c>
    </row>
    <row r="37" spans="1:253" x14ac:dyDescent="0.2">
      <c r="A37" s="197" t="s">
        <v>103</v>
      </c>
      <c r="B37" s="47"/>
      <c r="C37" s="23"/>
      <c r="D37" s="23"/>
      <c r="E37" s="23"/>
      <c r="F37" s="29"/>
      <c r="G37" s="23"/>
      <c r="H37" s="23"/>
      <c r="I37" s="23"/>
      <c r="J37" s="29"/>
      <c r="K37" s="7"/>
      <c r="L37" s="29"/>
      <c r="M37" s="23"/>
      <c r="N37" s="54"/>
      <c r="O37" s="14"/>
      <c r="P37" s="23"/>
      <c r="Q37" s="15"/>
      <c r="R37" s="15"/>
      <c r="S37" s="16"/>
      <c r="T37" s="15"/>
      <c r="U37" s="15"/>
      <c r="V37" s="15"/>
      <c r="W37" s="16"/>
      <c r="X37" s="15"/>
      <c r="Y37" s="16"/>
      <c r="Z37" s="15"/>
      <c r="AA37" s="19"/>
      <c r="AB37" s="71"/>
      <c r="AC37" s="23"/>
      <c r="AD37" s="15"/>
      <c r="AE37" s="15"/>
      <c r="AF37" s="17"/>
      <c r="AG37" s="15"/>
      <c r="AH37" s="15"/>
      <c r="AI37" s="15"/>
      <c r="AJ37" s="65"/>
      <c r="AK37" s="15"/>
      <c r="AL37" s="65"/>
      <c r="AM37" s="15"/>
      <c r="AN37" s="85"/>
      <c r="AO37" s="14"/>
      <c r="AP37" s="23"/>
      <c r="AQ37" s="15"/>
      <c r="AR37" s="17"/>
      <c r="AS37" s="15"/>
      <c r="AT37" s="17"/>
      <c r="AU37" s="15"/>
      <c r="AV37" s="17"/>
      <c r="AW37" s="15"/>
      <c r="AX37" s="19"/>
      <c r="AY37" s="14"/>
      <c r="AZ37" s="17"/>
      <c r="BA37" s="15"/>
      <c r="BB37" s="17"/>
      <c r="BC37" s="15"/>
      <c r="BD37" s="17"/>
      <c r="BE37" s="15"/>
      <c r="BF37" s="17"/>
      <c r="BG37" s="15"/>
      <c r="BH37" s="19"/>
      <c r="BI37" s="14"/>
      <c r="BJ37" s="17"/>
      <c r="BK37" s="15"/>
      <c r="BL37" s="17"/>
      <c r="BM37" s="15"/>
      <c r="BN37" s="17"/>
      <c r="BO37" s="15"/>
      <c r="BP37" s="17"/>
      <c r="BQ37" s="15"/>
      <c r="BR37" s="19"/>
      <c r="BS37" s="155"/>
      <c r="BT37" s="15"/>
      <c r="BU37" s="154"/>
      <c r="BV37" s="154"/>
      <c r="BW37" s="154"/>
      <c r="BX37" s="154"/>
      <c r="BY37" s="154"/>
      <c r="BZ37" s="154"/>
      <c r="CA37" s="154"/>
      <c r="CB37" s="163"/>
      <c r="CC37" s="155"/>
      <c r="CD37" s="154"/>
      <c r="CE37" s="154"/>
      <c r="CF37" s="154"/>
      <c r="CG37" s="154"/>
      <c r="CH37" s="154"/>
      <c r="CI37" s="154"/>
      <c r="CJ37" s="154"/>
      <c r="CK37" s="154"/>
      <c r="CL37" s="163"/>
      <c r="CM37" s="72"/>
      <c r="CN37" s="154"/>
      <c r="CO37" s="12"/>
      <c r="CP37" s="2"/>
      <c r="CQ37" s="12"/>
      <c r="CR37" s="2"/>
      <c r="CS37" s="12"/>
      <c r="CT37" s="2"/>
      <c r="CU37" s="12"/>
      <c r="CV37" s="83"/>
      <c r="CW37" s="3">
        <v>14676384.9</v>
      </c>
      <c r="CX37" s="11"/>
      <c r="CY37" s="1"/>
      <c r="CZ37" s="1">
        <v>15341034</v>
      </c>
      <c r="DA37" s="34">
        <f t="shared" si="68"/>
        <v>0.48807122387573271</v>
      </c>
      <c r="DB37" s="1">
        <v>9109218.8000000007</v>
      </c>
      <c r="DC37" s="34">
        <f t="shared" si="69"/>
        <v>59.378127967123994</v>
      </c>
      <c r="DD37" s="1">
        <v>1425745.2</v>
      </c>
      <c r="DE37" s="34">
        <f>SUM(DD37/CZ37)*100</f>
        <v>9.2936708177558316</v>
      </c>
      <c r="DF37" s="1">
        <f t="shared" si="70"/>
        <v>10534964</v>
      </c>
      <c r="DG37" s="33">
        <f t="shared" si="71"/>
        <v>68.671798784879826</v>
      </c>
      <c r="DH37" s="138"/>
      <c r="DI37" s="33">
        <f t="shared" si="67"/>
        <v>0</v>
      </c>
      <c r="DJ37" s="159"/>
      <c r="DK37" s="160">
        <v>44252607</v>
      </c>
      <c r="DL37" s="142">
        <f t="shared" si="72"/>
        <v>1.5539346145029664</v>
      </c>
      <c r="DM37" s="160">
        <v>23425699.100000001</v>
      </c>
      <c r="DN37" s="142">
        <f t="shared" si="73"/>
        <v>52.936314237938575</v>
      </c>
      <c r="DO37" s="160">
        <v>10358386.4</v>
      </c>
      <c r="DP37" s="143">
        <f t="shared" si="74"/>
        <v>23.407403771714513</v>
      </c>
      <c r="DQ37" s="160">
        <f t="shared" si="47"/>
        <v>33784085.5</v>
      </c>
      <c r="DR37" s="143">
        <f t="shared" si="75"/>
        <v>76.343718009653088</v>
      </c>
      <c r="DS37" s="160">
        <v>30057670</v>
      </c>
      <c r="DT37" s="169">
        <f t="shared" si="76"/>
        <v>67.922936156055172</v>
      </c>
      <c r="DU37" s="3"/>
      <c r="DV37" s="1">
        <v>48631239.399999999</v>
      </c>
      <c r="DW37" s="142">
        <f t="shared" si="77"/>
        <v>2.5666954130897897</v>
      </c>
      <c r="DX37" s="1">
        <v>9367312.9000000004</v>
      </c>
      <c r="DY37" s="142">
        <f t="shared" si="78"/>
        <v>19.261925082666103</v>
      </c>
      <c r="DZ37" s="1">
        <v>33849368.700000003</v>
      </c>
      <c r="EA37" s="143">
        <f t="shared" si="79"/>
        <v>69.604166205971723</v>
      </c>
      <c r="EB37" s="1">
        <f t="shared" si="48"/>
        <v>43216681.600000001</v>
      </c>
      <c r="EC37" s="143">
        <f t="shared" si="80"/>
        <v>88.866091288637818</v>
      </c>
      <c r="ED37" s="1">
        <v>21914700.600000001</v>
      </c>
      <c r="EE37" s="143">
        <f t="shared" si="81"/>
        <v>233.94863429831622</v>
      </c>
      <c r="EF37" s="1"/>
      <c r="EG37" s="1">
        <v>11860375.199999999</v>
      </c>
      <c r="EH37" s="142">
        <f t="shared" si="82"/>
        <v>0.774717056795029</v>
      </c>
      <c r="EI37" s="1">
        <v>2798110</v>
      </c>
      <c r="EJ37" s="142">
        <f t="shared" si="83"/>
        <v>23.592086698909831</v>
      </c>
      <c r="EK37" s="1">
        <v>8699918.0999999996</v>
      </c>
      <c r="EL37" s="143">
        <f t="shared" si="84"/>
        <v>73.352806747631391</v>
      </c>
      <c r="EM37" s="1">
        <f t="shared" si="49"/>
        <v>11498028.1</v>
      </c>
      <c r="EN37" s="143">
        <f t="shared" si="85"/>
        <v>96.944893446541229</v>
      </c>
      <c r="EO37" s="1">
        <v>2811079.9</v>
      </c>
      <c r="EP37" s="169">
        <f t="shared" si="86"/>
        <v>23.701441586772063</v>
      </c>
      <c r="EQ37" s="3"/>
      <c r="ER37" s="1">
        <v>6947934.7999999998</v>
      </c>
      <c r="ES37" s="142">
        <f t="shared" si="87"/>
        <v>0.5341350716748422</v>
      </c>
      <c r="ET37" s="1">
        <v>989231.9</v>
      </c>
      <c r="EU37" s="142">
        <f t="shared" si="88"/>
        <v>14.237783290654946</v>
      </c>
      <c r="EV37" s="1">
        <v>639715.30000000005</v>
      </c>
      <c r="EW37" s="143">
        <f t="shared" si="89"/>
        <v>9.2072726416488546</v>
      </c>
      <c r="EX37" s="1">
        <f t="shared" si="50"/>
        <v>1628947.2000000002</v>
      </c>
      <c r="EY37" s="143">
        <f t="shared" si="90"/>
        <v>23.445055932303802</v>
      </c>
      <c r="EZ37" s="1">
        <v>2222003.7999999998</v>
      </c>
      <c r="FA37" s="169">
        <f t="shared" si="91"/>
        <v>31.980780821374431</v>
      </c>
      <c r="FB37" s="3"/>
      <c r="FC37" s="1"/>
      <c r="FD37" s="142">
        <f t="shared" si="92"/>
        <v>0</v>
      </c>
      <c r="FE37" s="1"/>
      <c r="FF37" s="142" t="e">
        <f t="shared" si="93"/>
        <v>#DIV/0!</v>
      </c>
      <c r="FG37" s="1"/>
      <c r="FH37" s="143" t="e">
        <f t="shared" si="94"/>
        <v>#DIV/0!</v>
      </c>
      <c r="FI37" s="1">
        <f t="shared" si="51"/>
        <v>0</v>
      </c>
      <c r="FJ37" s="143" t="e">
        <f t="shared" si="95"/>
        <v>#DIV/0!</v>
      </c>
      <c r="FK37" s="1"/>
      <c r="FL37" s="169" t="e">
        <f t="shared" si="96"/>
        <v>#DIV/0!</v>
      </c>
      <c r="FM37" s="155"/>
      <c r="FN37" s="1"/>
      <c r="FO37" s="142">
        <f t="shared" si="97"/>
        <v>0</v>
      </c>
      <c r="FP37" s="1"/>
      <c r="FQ37" s="142" t="e">
        <f t="shared" si="98"/>
        <v>#DIV/0!</v>
      </c>
      <c r="FR37" s="1"/>
      <c r="FS37" s="143" t="e">
        <f t="shared" si="99"/>
        <v>#DIV/0!</v>
      </c>
      <c r="FT37" s="1">
        <f t="shared" si="52"/>
        <v>0</v>
      </c>
      <c r="FU37" s="143" t="e">
        <f t="shared" si="100"/>
        <v>#DIV/0!</v>
      </c>
      <c r="FV37" s="1"/>
      <c r="FW37" s="169" t="e">
        <f t="shared" si="101"/>
        <v>#DIV/0!</v>
      </c>
      <c r="FX37" s="3"/>
      <c r="FY37" s="1"/>
      <c r="FZ37" s="142">
        <f t="shared" si="102"/>
        <v>0</v>
      </c>
      <c r="GA37" s="1"/>
      <c r="GB37" s="142" t="e">
        <f t="shared" si="103"/>
        <v>#DIV/0!</v>
      </c>
      <c r="GC37" s="1"/>
      <c r="GD37" s="143" t="e">
        <f t="shared" si="104"/>
        <v>#DIV/0!</v>
      </c>
      <c r="GE37" s="1">
        <f t="shared" si="53"/>
        <v>0</v>
      </c>
      <c r="GF37" s="143" t="e">
        <f t="shared" si="105"/>
        <v>#DIV/0!</v>
      </c>
      <c r="GG37" s="1"/>
      <c r="GH37" s="169" t="e">
        <f t="shared" si="106"/>
        <v>#DIV/0!</v>
      </c>
      <c r="GI37" s="3"/>
      <c r="GJ37" s="1"/>
      <c r="GK37" s="142">
        <f t="shared" si="107"/>
        <v>0</v>
      </c>
      <c r="GL37" s="1"/>
      <c r="GM37" s="142" t="e">
        <f t="shared" si="108"/>
        <v>#DIV/0!</v>
      </c>
      <c r="GN37" s="1"/>
      <c r="GO37" s="143" t="e">
        <f t="shared" si="109"/>
        <v>#DIV/0!</v>
      </c>
      <c r="GP37" s="1">
        <f t="shared" si="54"/>
        <v>0</v>
      </c>
      <c r="GQ37" s="143" t="e">
        <f t="shared" si="110"/>
        <v>#DIV/0!</v>
      </c>
      <c r="GR37" s="1"/>
      <c r="GS37" s="169" t="e">
        <f t="shared" si="111"/>
        <v>#DIV/0!</v>
      </c>
      <c r="GT37" s="3"/>
      <c r="GU37" s="1"/>
      <c r="GV37" s="142">
        <f t="shared" si="112"/>
        <v>0</v>
      </c>
      <c r="GW37" s="1"/>
      <c r="GX37" s="142" t="e">
        <f t="shared" si="113"/>
        <v>#DIV/0!</v>
      </c>
      <c r="GY37" s="1"/>
      <c r="GZ37" s="143" t="e">
        <f t="shared" si="114"/>
        <v>#DIV/0!</v>
      </c>
      <c r="HA37" s="1">
        <f t="shared" si="55"/>
        <v>0</v>
      </c>
      <c r="HB37" s="143" t="e">
        <f t="shared" si="115"/>
        <v>#DIV/0!</v>
      </c>
      <c r="HC37" s="1"/>
      <c r="HD37" s="169" t="e">
        <f t="shared" si="116"/>
        <v>#DIV/0!</v>
      </c>
      <c r="HE37" s="3"/>
      <c r="HF37" s="1"/>
      <c r="HG37" s="142">
        <f t="shared" si="117"/>
        <v>0</v>
      </c>
      <c r="HH37" s="1"/>
      <c r="HI37" s="142" t="e">
        <f t="shared" si="118"/>
        <v>#DIV/0!</v>
      </c>
      <c r="HJ37" s="1"/>
      <c r="HK37" s="143" t="e">
        <f t="shared" si="119"/>
        <v>#DIV/0!</v>
      </c>
      <c r="HL37" s="1">
        <f t="shared" si="56"/>
        <v>0</v>
      </c>
      <c r="HM37" s="143" t="e">
        <f t="shared" si="120"/>
        <v>#DIV/0!</v>
      </c>
      <c r="HN37" s="1"/>
      <c r="HO37" s="169" t="e">
        <f t="shared" si="121"/>
        <v>#DIV/0!</v>
      </c>
      <c r="HP37" s="1"/>
      <c r="HQ37" s="142">
        <f t="shared" si="122"/>
        <v>0</v>
      </c>
      <c r="HR37" s="1"/>
      <c r="HS37" s="142" t="e">
        <f t="shared" si="123"/>
        <v>#DIV/0!</v>
      </c>
      <c r="HT37" s="1"/>
      <c r="HU37" s="139"/>
      <c r="HV37" s="1"/>
      <c r="HW37" s="142">
        <f t="shared" si="124"/>
        <v>0</v>
      </c>
      <c r="HX37" s="1"/>
      <c r="HY37" s="142" t="e">
        <f t="shared" si="125"/>
        <v>#DIV/0!</v>
      </c>
      <c r="HZ37" s="1"/>
      <c r="IA37" s="169" t="e">
        <f t="shared" si="126"/>
        <v>#DIV/0!</v>
      </c>
      <c r="IB37" s="1"/>
      <c r="IC37" s="142">
        <f t="shared" si="127"/>
        <v>0</v>
      </c>
      <c r="ID37" s="1"/>
      <c r="IE37" s="142" t="e">
        <f t="shared" si="128"/>
        <v>#DIV/0!</v>
      </c>
      <c r="IF37" s="1"/>
      <c r="IG37" s="139"/>
      <c r="IH37" s="1"/>
      <c r="II37" s="142">
        <f t="shared" si="129"/>
        <v>0</v>
      </c>
      <c r="IJ37" s="1"/>
      <c r="IK37" s="142" t="e">
        <f t="shared" si="130"/>
        <v>#DIV/0!</v>
      </c>
      <c r="IL37" s="1"/>
      <c r="IM37" s="169" t="e">
        <f t="shared" si="131"/>
        <v>#DIV/0!</v>
      </c>
      <c r="IN37" s="1"/>
      <c r="IO37" s="142">
        <f t="shared" si="132"/>
        <v>0</v>
      </c>
      <c r="IP37" s="1"/>
      <c r="IQ37" s="142" t="e">
        <f t="shared" si="133"/>
        <v>#DIV/0!</v>
      </c>
      <c r="IR37" s="1"/>
      <c r="IS37" s="169" t="e">
        <f t="shared" si="134"/>
        <v>#DIV/0!</v>
      </c>
    </row>
    <row r="38" spans="1:253" x14ac:dyDescent="0.2">
      <c r="A38" s="197" t="s">
        <v>104</v>
      </c>
      <c r="B38" s="47"/>
      <c r="C38" s="23"/>
      <c r="D38" s="23"/>
      <c r="E38" s="23"/>
      <c r="F38" s="29"/>
      <c r="G38" s="23"/>
      <c r="H38" s="23"/>
      <c r="I38" s="23"/>
      <c r="J38" s="29"/>
      <c r="K38" s="7"/>
      <c r="L38" s="29"/>
      <c r="M38" s="23"/>
      <c r="N38" s="54"/>
      <c r="O38" s="14"/>
      <c r="P38" s="23"/>
      <c r="Q38" s="15"/>
      <c r="R38" s="15"/>
      <c r="S38" s="16"/>
      <c r="T38" s="15"/>
      <c r="U38" s="15"/>
      <c r="V38" s="15"/>
      <c r="W38" s="16"/>
      <c r="X38" s="15"/>
      <c r="Y38" s="16"/>
      <c r="Z38" s="15"/>
      <c r="AA38" s="19"/>
      <c r="AB38" s="71"/>
      <c r="AC38" s="23"/>
      <c r="AD38" s="15"/>
      <c r="AE38" s="15"/>
      <c r="AF38" s="17"/>
      <c r="AG38" s="15"/>
      <c r="AH38" s="15"/>
      <c r="AI38" s="15"/>
      <c r="AJ38" s="65"/>
      <c r="AK38" s="15"/>
      <c r="AL38" s="65"/>
      <c r="AM38" s="15"/>
      <c r="AN38" s="85"/>
      <c r="AO38" s="14"/>
      <c r="AP38" s="23"/>
      <c r="AQ38" s="15"/>
      <c r="AR38" s="17"/>
      <c r="AS38" s="15"/>
      <c r="AT38" s="17"/>
      <c r="AU38" s="15"/>
      <c r="AV38" s="17"/>
      <c r="AW38" s="15"/>
      <c r="AX38" s="19"/>
      <c r="AY38" s="14"/>
      <c r="AZ38" s="17"/>
      <c r="BA38" s="15"/>
      <c r="BB38" s="17"/>
      <c r="BC38" s="15"/>
      <c r="BD38" s="17"/>
      <c r="BE38" s="15"/>
      <c r="BF38" s="17"/>
      <c r="BG38" s="15"/>
      <c r="BH38" s="19"/>
      <c r="BI38" s="14"/>
      <c r="BJ38" s="17"/>
      <c r="BK38" s="15"/>
      <c r="BL38" s="17"/>
      <c r="BM38" s="15"/>
      <c r="BN38" s="17"/>
      <c r="BO38" s="15"/>
      <c r="BP38" s="17"/>
      <c r="BQ38" s="15"/>
      <c r="BR38" s="19"/>
      <c r="BS38" s="155"/>
      <c r="BT38" s="15"/>
      <c r="BU38" s="154"/>
      <c r="BV38" s="154"/>
      <c r="BW38" s="154"/>
      <c r="BX38" s="154"/>
      <c r="BY38" s="154"/>
      <c r="BZ38" s="154"/>
      <c r="CA38" s="154"/>
      <c r="CB38" s="163"/>
      <c r="CC38" s="155"/>
      <c r="CD38" s="154"/>
      <c r="CE38" s="154"/>
      <c r="CF38" s="154"/>
      <c r="CG38" s="154"/>
      <c r="CH38" s="154"/>
      <c r="CI38" s="154"/>
      <c r="CJ38" s="154"/>
      <c r="CK38" s="154"/>
      <c r="CL38" s="163"/>
      <c r="CM38" s="72"/>
      <c r="CN38" s="154"/>
      <c r="CO38" s="12"/>
      <c r="CP38" s="2"/>
      <c r="CQ38" s="12"/>
      <c r="CR38" s="2"/>
      <c r="CS38" s="12"/>
      <c r="CT38" s="2"/>
      <c r="CU38" s="12"/>
      <c r="CV38" s="83"/>
      <c r="CW38" s="3">
        <v>609750.6</v>
      </c>
      <c r="CX38" s="11"/>
      <c r="CY38" s="1"/>
      <c r="CZ38" s="1">
        <v>537709</v>
      </c>
      <c r="DA38" s="34">
        <f t="shared" si="68"/>
        <v>1.7107079595742786E-2</v>
      </c>
      <c r="DB38" s="1">
        <v>446286.7</v>
      </c>
      <c r="DC38" s="34">
        <f t="shared" si="69"/>
        <v>82.997811083690252</v>
      </c>
      <c r="DD38" s="1">
        <v>1759</v>
      </c>
      <c r="DE38" s="34">
        <f>SUM(DD38/CZ38)*100</f>
        <v>0.3271286141760692</v>
      </c>
      <c r="DF38" s="1">
        <f t="shared" si="70"/>
        <v>448045.7</v>
      </c>
      <c r="DG38" s="33">
        <f t="shared" si="71"/>
        <v>83.324939697866313</v>
      </c>
      <c r="DH38" s="138"/>
      <c r="DI38" s="33">
        <f t="shared" si="67"/>
        <v>0</v>
      </c>
      <c r="DJ38" s="159"/>
      <c r="DK38" s="160">
        <v>576850.6</v>
      </c>
      <c r="DL38" s="142">
        <f t="shared" si="72"/>
        <v>2.0256165128007146E-2</v>
      </c>
      <c r="DM38" s="160">
        <v>402957.6</v>
      </c>
      <c r="DN38" s="142">
        <f t="shared" si="73"/>
        <v>69.854759620601939</v>
      </c>
      <c r="DO38" s="160">
        <v>57432</v>
      </c>
      <c r="DP38" s="143">
        <f t="shared" si="74"/>
        <v>9.9561307555197143</v>
      </c>
      <c r="DQ38" s="160">
        <f t="shared" si="47"/>
        <v>460389.6</v>
      </c>
      <c r="DR38" s="143">
        <f t="shared" si="75"/>
        <v>79.810890376121648</v>
      </c>
      <c r="DS38" s="160">
        <v>664888.1</v>
      </c>
      <c r="DT38" s="169">
        <f t="shared" si="76"/>
        <v>115.26175061619075</v>
      </c>
      <c r="DU38" s="3"/>
      <c r="DV38" s="1">
        <v>457292.7</v>
      </c>
      <c r="DW38" s="142">
        <f t="shared" si="77"/>
        <v>2.4135331322225055E-2</v>
      </c>
      <c r="DX38" s="1">
        <v>386993.7</v>
      </c>
      <c r="DY38" s="142">
        <f t="shared" si="78"/>
        <v>84.627132687663718</v>
      </c>
      <c r="DZ38" s="1">
        <v>47843.199999999997</v>
      </c>
      <c r="EA38" s="143">
        <f t="shared" si="79"/>
        <v>10.462270663843967</v>
      </c>
      <c r="EB38" s="1">
        <f t="shared" si="48"/>
        <v>434836.9</v>
      </c>
      <c r="EC38" s="143">
        <f t="shared" si="80"/>
        <v>95.089403351507698</v>
      </c>
      <c r="ED38" s="1">
        <v>535507.80000000005</v>
      </c>
      <c r="EE38" s="143">
        <f t="shared" si="81"/>
        <v>138.37636116556936</v>
      </c>
      <c r="EF38" s="1"/>
      <c r="EG38" s="1">
        <v>285466.3</v>
      </c>
      <c r="EH38" s="142">
        <f t="shared" si="82"/>
        <v>1.8646594902846481E-2</v>
      </c>
      <c r="EI38" s="1">
        <v>173384</v>
      </c>
      <c r="EJ38" s="142">
        <f t="shared" si="83"/>
        <v>60.737116780509645</v>
      </c>
      <c r="EK38" s="1">
        <v>50551.199999999997</v>
      </c>
      <c r="EL38" s="143">
        <f t="shared" si="84"/>
        <v>17.708289910227581</v>
      </c>
      <c r="EM38" s="1">
        <f t="shared" si="49"/>
        <v>223935.2</v>
      </c>
      <c r="EN38" s="143">
        <f t="shared" si="85"/>
        <v>78.445406690737229</v>
      </c>
      <c r="EO38" s="1">
        <v>280796.90000000002</v>
      </c>
      <c r="EP38" s="169">
        <f t="shared" si="86"/>
        <v>98.364290285753526</v>
      </c>
      <c r="EQ38" s="3"/>
      <c r="ER38" s="1">
        <v>305996.09999999998</v>
      </c>
      <c r="ES38" s="142">
        <f t="shared" si="87"/>
        <v>2.3524004399943729E-2</v>
      </c>
      <c r="ET38" s="1">
        <v>241494.1</v>
      </c>
      <c r="EU38" s="142">
        <f t="shared" si="88"/>
        <v>78.920646374251177</v>
      </c>
      <c r="EV38" s="1">
        <v>3000</v>
      </c>
      <c r="EW38" s="143">
        <f t="shared" si="89"/>
        <v>0.98040465221615569</v>
      </c>
      <c r="EX38" s="1">
        <f t="shared" si="50"/>
        <v>244494.1</v>
      </c>
      <c r="EY38" s="143">
        <f t="shared" si="90"/>
        <v>79.901051026467343</v>
      </c>
      <c r="EZ38" s="1">
        <v>263853.09999999998</v>
      </c>
      <c r="FA38" s="169">
        <f t="shared" si="91"/>
        <v>86.227602247218186</v>
      </c>
      <c r="FB38" s="3"/>
      <c r="FC38" s="1">
        <v>247886.4</v>
      </c>
      <c r="FD38" s="142">
        <f t="shared" si="92"/>
        <v>2.5059548149799056E-2</v>
      </c>
      <c r="FE38" s="1">
        <v>139246.5</v>
      </c>
      <c r="FF38" s="142">
        <f t="shared" si="93"/>
        <v>56.173513351277037</v>
      </c>
      <c r="FG38" s="1">
        <v>53620.800000000003</v>
      </c>
      <c r="FH38" s="143">
        <f t="shared" si="94"/>
        <v>21.631198807195556</v>
      </c>
      <c r="FI38" s="1">
        <f t="shared" si="51"/>
        <v>192867.3</v>
      </c>
      <c r="FJ38" s="143">
        <f t="shared" si="95"/>
        <v>77.804712158472583</v>
      </c>
      <c r="FK38" s="1">
        <v>218992.9</v>
      </c>
      <c r="FL38" s="169">
        <f t="shared" si="96"/>
        <v>88.344055986935956</v>
      </c>
      <c r="FM38" s="155"/>
      <c r="FN38" s="1">
        <v>208227.1</v>
      </c>
      <c r="FO38" s="142">
        <f t="shared" si="97"/>
        <v>2.7487534623151073E-2</v>
      </c>
      <c r="FP38" s="1">
        <v>106058.1</v>
      </c>
      <c r="FQ38" s="142">
        <f t="shared" si="98"/>
        <v>50.933860193990121</v>
      </c>
      <c r="FR38" s="1">
        <v>21992</v>
      </c>
      <c r="FS38" s="143">
        <f t="shared" si="99"/>
        <v>10.561545543303442</v>
      </c>
      <c r="FT38" s="1">
        <f t="shared" si="52"/>
        <v>128050.1</v>
      </c>
      <c r="FU38" s="143">
        <f t="shared" si="100"/>
        <v>61.495405737293559</v>
      </c>
      <c r="FV38" s="1">
        <v>180722.2</v>
      </c>
      <c r="FW38" s="169">
        <f t="shared" si="101"/>
        <v>86.790912422062263</v>
      </c>
      <c r="FX38" s="3"/>
      <c r="FY38" s="1">
        <v>122565.4</v>
      </c>
      <c r="FZ38" s="142">
        <f t="shared" si="102"/>
        <v>2.5004568095168926E-2</v>
      </c>
      <c r="GA38" s="1">
        <v>55494.9</v>
      </c>
      <c r="GB38" s="142">
        <f t="shared" si="103"/>
        <v>45.277786389959971</v>
      </c>
      <c r="GC38" s="1"/>
      <c r="GD38" s="143">
        <f t="shared" si="104"/>
        <v>0</v>
      </c>
      <c r="GE38" s="1">
        <f t="shared" si="53"/>
        <v>55494.9</v>
      </c>
      <c r="GF38" s="143">
        <f t="shared" si="105"/>
        <v>45.277786389959971</v>
      </c>
      <c r="GG38" s="1">
        <v>100474.1</v>
      </c>
      <c r="GH38" s="169">
        <f t="shared" si="106"/>
        <v>81.975908372183355</v>
      </c>
      <c r="GI38" s="3"/>
      <c r="GJ38" s="1">
        <v>42821.1</v>
      </c>
      <c r="GK38" s="142">
        <f t="shared" si="107"/>
        <v>1.1982741688739992E-2</v>
      </c>
      <c r="GL38" s="1">
        <v>26765.4</v>
      </c>
      <c r="GM38" s="142">
        <f t="shared" si="108"/>
        <v>62.505166845316914</v>
      </c>
      <c r="GN38" s="1">
        <v>1381.8</v>
      </c>
      <c r="GO38" s="143">
        <f t="shared" si="109"/>
        <v>3.226913834534844</v>
      </c>
      <c r="GP38" s="1">
        <f t="shared" si="54"/>
        <v>28147.200000000001</v>
      </c>
      <c r="GQ38" s="143">
        <f t="shared" si="110"/>
        <v>65.732080679851762</v>
      </c>
      <c r="GR38" s="1">
        <v>27074.799999999999</v>
      </c>
      <c r="GS38" s="169">
        <f t="shared" si="111"/>
        <v>63.227707835623093</v>
      </c>
      <c r="GT38" s="3"/>
      <c r="GU38" s="1">
        <v>25223.3</v>
      </c>
      <c r="GV38" s="142">
        <f t="shared" si="112"/>
        <v>1.0860716303218694E-2</v>
      </c>
      <c r="GW38" s="1">
        <v>20866.099999999999</v>
      </c>
      <c r="GX38" s="142">
        <f t="shared" si="113"/>
        <v>82.725495870881289</v>
      </c>
      <c r="GY38" s="1">
        <v>1288.5999999999999</v>
      </c>
      <c r="GZ38" s="143">
        <f t="shared" si="114"/>
        <v>5.1087684799372006</v>
      </c>
      <c r="HA38" s="1">
        <f t="shared" si="55"/>
        <v>22154.699999999997</v>
      </c>
      <c r="HB38" s="143">
        <f t="shared" si="115"/>
        <v>87.834264350818486</v>
      </c>
      <c r="HC38" s="1">
        <v>21750.2</v>
      </c>
      <c r="HD38" s="169">
        <f t="shared" si="116"/>
        <v>86.230588384549208</v>
      </c>
      <c r="HE38" s="3"/>
      <c r="HF38" s="1">
        <v>11677</v>
      </c>
      <c r="HG38" s="142">
        <f t="shared" si="117"/>
        <v>6.524540097757177E-3</v>
      </c>
      <c r="HH38" s="1">
        <v>5945.3</v>
      </c>
      <c r="HI38" s="142">
        <f t="shared" si="118"/>
        <v>50.914618480774173</v>
      </c>
      <c r="HJ38" s="1">
        <v>1770.4</v>
      </c>
      <c r="HK38" s="143">
        <f t="shared" si="119"/>
        <v>15.161428449087952</v>
      </c>
      <c r="HL38" s="1">
        <f t="shared" si="56"/>
        <v>7715.7000000000007</v>
      </c>
      <c r="HM38" s="143">
        <f t="shared" si="120"/>
        <v>66.07604692986213</v>
      </c>
      <c r="HN38" s="1">
        <v>12057.6</v>
      </c>
      <c r="HO38" s="169">
        <f t="shared" si="121"/>
        <v>103.2593988181896</v>
      </c>
      <c r="HP38" s="1">
        <v>5679.9</v>
      </c>
      <c r="HQ38" s="142">
        <f t="shared" si="122"/>
        <v>4.0756525585691969E-3</v>
      </c>
      <c r="HR38" s="1">
        <v>3426.7</v>
      </c>
      <c r="HS38" s="142">
        <f t="shared" si="123"/>
        <v>60.330287505061705</v>
      </c>
      <c r="HT38" s="1">
        <v>5353</v>
      </c>
      <c r="HU38" s="139"/>
      <c r="HV38" s="1">
        <v>5146.3999999999996</v>
      </c>
      <c r="HW38" s="142">
        <f t="shared" si="124"/>
        <v>5.2560648980051186E-3</v>
      </c>
      <c r="HX38" s="1">
        <v>3923.1</v>
      </c>
      <c r="HY38" s="142">
        <f t="shared" si="125"/>
        <v>76.229986009637813</v>
      </c>
      <c r="HZ38" s="1">
        <v>5253.2</v>
      </c>
      <c r="IA38" s="169">
        <f t="shared" si="126"/>
        <v>153.30201068082997</v>
      </c>
      <c r="IB38" s="1">
        <v>3000</v>
      </c>
      <c r="IC38" s="142">
        <f t="shared" si="127"/>
        <v>4.0446078341974823E-3</v>
      </c>
      <c r="ID38" s="1">
        <v>2772.5</v>
      </c>
      <c r="IE38" s="142">
        <f t="shared" si="128"/>
        <v>92.416666666666671</v>
      </c>
      <c r="IF38" s="1">
        <v>3906.1</v>
      </c>
      <c r="IG38" s="139"/>
      <c r="IH38" s="1"/>
      <c r="II38" s="142">
        <f t="shared" si="129"/>
        <v>0</v>
      </c>
      <c r="IJ38" s="1"/>
      <c r="IK38" s="142" t="e">
        <f t="shared" si="130"/>
        <v>#DIV/0!</v>
      </c>
      <c r="IL38" s="1"/>
      <c r="IM38" s="169">
        <f t="shared" si="131"/>
        <v>0</v>
      </c>
      <c r="IN38" s="1"/>
      <c r="IO38" s="142">
        <f t="shared" si="132"/>
        <v>0</v>
      </c>
      <c r="IP38" s="1"/>
      <c r="IQ38" s="142" t="e">
        <f t="shared" si="133"/>
        <v>#DIV/0!</v>
      </c>
      <c r="IR38" s="1"/>
      <c r="IS38" s="169" t="e">
        <f t="shared" si="134"/>
        <v>#DIV/0!</v>
      </c>
    </row>
    <row r="39" spans="1:253" hidden="1" x14ac:dyDescent="0.2">
      <c r="A39" s="197" t="s">
        <v>45</v>
      </c>
      <c r="B39" s="47"/>
      <c r="C39" s="23"/>
      <c r="D39" s="23"/>
      <c r="E39" s="23"/>
      <c r="F39" s="29"/>
      <c r="G39" s="23"/>
      <c r="H39" s="23"/>
      <c r="I39" s="23"/>
      <c r="J39" s="29"/>
      <c r="K39" s="7"/>
      <c r="L39" s="29"/>
      <c r="M39" s="23"/>
      <c r="N39" s="54"/>
      <c r="O39" s="14"/>
      <c r="P39" s="23"/>
      <c r="Q39" s="15"/>
      <c r="R39" s="15"/>
      <c r="S39" s="16"/>
      <c r="T39" s="15"/>
      <c r="U39" s="15"/>
      <c r="V39" s="15"/>
      <c r="W39" s="16"/>
      <c r="X39" s="15"/>
      <c r="Y39" s="16"/>
      <c r="Z39" s="15"/>
      <c r="AA39" s="19"/>
      <c r="AB39" s="71"/>
      <c r="AC39" s="23"/>
      <c r="AD39" s="15"/>
      <c r="AE39" s="15"/>
      <c r="AF39" s="17"/>
      <c r="AG39" s="15"/>
      <c r="AH39" s="15"/>
      <c r="AI39" s="15"/>
      <c r="AJ39" s="65"/>
      <c r="AK39" s="15"/>
      <c r="AL39" s="65"/>
      <c r="AM39" s="15"/>
      <c r="AN39" s="85"/>
      <c r="AO39" s="14"/>
      <c r="AP39" s="23"/>
      <c r="AQ39" s="15"/>
      <c r="AR39" s="17"/>
      <c r="AS39" s="15"/>
      <c r="AT39" s="17"/>
      <c r="AU39" s="15"/>
      <c r="AV39" s="17"/>
      <c r="AW39" s="15"/>
      <c r="AX39" s="19"/>
      <c r="AY39" s="14"/>
      <c r="AZ39" s="17"/>
      <c r="BA39" s="15"/>
      <c r="BB39" s="17"/>
      <c r="BC39" s="15"/>
      <c r="BD39" s="17"/>
      <c r="BE39" s="15"/>
      <c r="BF39" s="17"/>
      <c r="BG39" s="15"/>
      <c r="BH39" s="19"/>
      <c r="BI39" s="14"/>
      <c r="BJ39" s="17"/>
      <c r="BK39" s="15"/>
      <c r="BL39" s="17"/>
      <c r="BM39" s="15"/>
      <c r="BN39" s="17"/>
      <c r="BO39" s="15"/>
      <c r="BP39" s="17"/>
      <c r="BQ39" s="15"/>
      <c r="BR39" s="19"/>
      <c r="BS39" s="155"/>
      <c r="BT39" s="15"/>
      <c r="BU39" s="154"/>
      <c r="BV39" s="154"/>
      <c r="BW39" s="154"/>
      <c r="BX39" s="154"/>
      <c r="BY39" s="154"/>
      <c r="BZ39" s="154"/>
      <c r="CA39" s="154"/>
      <c r="CB39" s="163"/>
      <c r="CC39" s="155"/>
      <c r="CD39" s="154"/>
      <c r="CE39" s="154"/>
      <c r="CF39" s="154"/>
      <c r="CG39" s="154"/>
      <c r="CH39" s="154"/>
      <c r="CI39" s="154"/>
      <c r="CJ39" s="154"/>
      <c r="CK39" s="154"/>
      <c r="CL39" s="163"/>
      <c r="CM39" s="72"/>
      <c r="CN39" s="154"/>
      <c r="CO39" s="12"/>
      <c r="CP39" s="2"/>
      <c r="CQ39" s="12"/>
      <c r="CR39" s="2"/>
      <c r="CS39" s="12"/>
      <c r="CT39" s="2"/>
      <c r="CU39" s="12"/>
      <c r="CV39" s="83"/>
      <c r="CW39" s="3"/>
      <c r="CX39" s="11"/>
      <c r="CY39" s="1"/>
      <c r="CZ39" s="1"/>
      <c r="DA39" s="1"/>
      <c r="DB39" s="1"/>
      <c r="DC39" s="1"/>
      <c r="DD39" s="1"/>
      <c r="DE39" s="1"/>
      <c r="DF39" s="1">
        <f t="shared" si="70"/>
        <v>0</v>
      </c>
      <c r="DG39" s="139"/>
      <c r="DH39" s="138"/>
      <c r="DI39" s="139"/>
      <c r="DJ39" s="159"/>
      <c r="DK39" s="160">
        <v>1508799.5</v>
      </c>
      <c r="DL39" s="142">
        <f t="shared" si="72"/>
        <v>5.2981641723272223E-2</v>
      </c>
      <c r="DM39" s="160">
        <v>726922.7</v>
      </c>
      <c r="DN39" s="142">
        <f t="shared" si="73"/>
        <v>48.178879963838803</v>
      </c>
      <c r="DO39" s="160">
        <v>48033.2</v>
      </c>
      <c r="DP39" s="143">
        <f t="shared" si="74"/>
        <v>3.1835376403557927</v>
      </c>
      <c r="DQ39" s="160">
        <f t="shared" si="47"/>
        <v>774955.89999999991</v>
      </c>
      <c r="DR39" s="143">
        <f t="shared" si="75"/>
        <v>51.36241760419459</v>
      </c>
      <c r="DS39" s="160">
        <v>1236414.7</v>
      </c>
      <c r="DT39" s="169">
        <f t="shared" si="76"/>
        <v>81.946918725781643</v>
      </c>
      <c r="DU39" s="3"/>
      <c r="DV39" s="1">
        <v>987332.8</v>
      </c>
      <c r="DW39" s="142">
        <f t="shared" si="77"/>
        <v>5.2110178564626478E-2</v>
      </c>
      <c r="DX39" s="1">
        <v>699280.4</v>
      </c>
      <c r="DY39" s="142">
        <f t="shared" si="78"/>
        <v>70.825196934610091</v>
      </c>
      <c r="DZ39" s="1">
        <v>252621.8</v>
      </c>
      <c r="EA39" s="143">
        <f t="shared" si="79"/>
        <v>25.586286609742931</v>
      </c>
      <c r="EB39" s="1">
        <f t="shared" si="48"/>
        <v>951902.2</v>
      </c>
      <c r="EC39" s="143">
        <f t="shared" si="80"/>
        <v>96.411483544353018</v>
      </c>
      <c r="ED39" s="1">
        <v>1096587.6000000001</v>
      </c>
      <c r="EE39" s="143">
        <f t="shared" si="81"/>
        <v>156.8165788716515</v>
      </c>
      <c r="EF39" s="1"/>
      <c r="EG39" s="1">
        <v>640292.19999999995</v>
      </c>
      <c r="EH39" s="142">
        <f t="shared" si="82"/>
        <v>4.1823743373043891E-2</v>
      </c>
      <c r="EI39" s="1">
        <v>458143.9</v>
      </c>
      <c r="EJ39" s="142">
        <f t="shared" si="83"/>
        <v>71.552316270602716</v>
      </c>
      <c r="EK39" s="1"/>
      <c r="EL39" s="143">
        <f t="shared" si="84"/>
        <v>0</v>
      </c>
      <c r="EM39" s="1">
        <f t="shared" si="49"/>
        <v>458143.9</v>
      </c>
      <c r="EN39" s="143">
        <f t="shared" si="85"/>
        <v>71.552316270602716</v>
      </c>
      <c r="EO39" s="1">
        <v>650481.19999999995</v>
      </c>
      <c r="EP39" s="169">
        <f t="shared" si="86"/>
        <v>101.5913047199388</v>
      </c>
      <c r="EQ39" s="3"/>
      <c r="ER39" s="1">
        <v>494891.1</v>
      </c>
      <c r="ES39" s="142">
        <f t="shared" si="87"/>
        <v>3.8045649646819009E-2</v>
      </c>
      <c r="ET39" s="1">
        <v>335361.8</v>
      </c>
      <c r="EU39" s="142">
        <f t="shared" si="88"/>
        <v>67.764766834562195</v>
      </c>
      <c r="EV39" s="1">
        <v>500</v>
      </c>
      <c r="EW39" s="143">
        <f t="shared" si="89"/>
        <v>0.10103232812228792</v>
      </c>
      <c r="EX39" s="1">
        <f t="shared" si="50"/>
        <v>335861.8</v>
      </c>
      <c r="EY39" s="143">
        <f t="shared" si="90"/>
        <v>67.865799162684482</v>
      </c>
      <c r="EZ39" s="1">
        <v>418253.2</v>
      </c>
      <c r="FA39" s="169">
        <f t="shared" si="91"/>
        <v>84.51418908119382</v>
      </c>
      <c r="FB39" s="3"/>
      <c r="FC39" s="1">
        <v>557303.4</v>
      </c>
      <c r="FD39" s="142">
        <f t="shared" si="92"/>
        <v>5.6339401380417507E-2</v>
      </c>
      <c r="FE39" s="1">
        <v>447480.5</v>
      </c>
      <c r="FF39" s="142">
        <f t="shared" si="93"/>
        <v>80.293875831369405</v>
      </c>
      <c r="FG39" s="1">
        <v>8605.5</v>
      </c>
      <c r="FH39" s="143">
        <f t="shared" si="94"/>
        <v>1.5441319755092109</v>
      </c>
      <c r="FI39" s="1">
        <f t="shared" si="51"/>
        <v>456086</v>
      </c>
      <c r="FJ39" s="143">
        <f t="shared" si="95"/>
        <v>81.838007806878622</v>
      </c>
      <c r="FK39" s="1">
        <v>450744.5</v>
      </c>
      <c r="FL39" s="169">
        <f t="shared" si="96"/>
        <v>80.879553220023411</v>
      </c>
      <c r="FM39" s="155"/>
      <c r="FN39" s="1">
        <v>434499.9</v>
      </c>
      <c r="FO39" s="142">
        <f t="shared" si="97"/>
        <v>5.7357236618123579E-2</v>
      </c>
      <c r="FP39" s="1">
        <v>168758</v>
      </c>
      <c r="FQ39" s="142">
        <f t="shared" si="98"/>
        <v>38.83959466964204</v>
      </c>
      <c r="FR39" s="1">
        <v>78540</v>
      </c>
      <c r="FS39" s="143">
        <f t="shared" si="99"/>
        <v>18.07595352726203</v>
      </c>
      <c r="FT39" s="1">
        <f t="shared" si="52"/>
        <v>247298</v>
      </c>
      <c r="FU39" s="143">
        <f t="shared" si="100"/>
        <v>56.915548196904062</v>
      </c>
      <c r="FV39" s="1">
        <v>320177.8</v>
      </c>
      <c r="FW39" s="169">
        <f t="shared" si="101"/>
        <v>73.688808674064134</v>
      </c>
      <c r="FX39" s="3"/>
      <c r="FY39" s="1">
        <v>272564.59999999998</v>
      </c>
      <c r="FZ39" s="142">
        <f t="shared" si="102"/>
        <v>5.5605905916616592E-2</v>
      </c>
      <c r="GA39" s="1">
        <v>119549.8</v>
      </c>
      <c r="GB39" s="142">
        <f t="shared" si="103"/>
        <v>43.86108834382749</v>
      </c>
      <c r="GC39" s="1">
        <v>50.1</v>
      </c>
      <c r="GD39" s="143">
        <f t="shared" si="104"/>
        <v>1.8380963632107766E-2</v>
      </c>
      <c r="GE39" s="1">
        <f t="shared" si="53"/>
        <v>119599.90000000001</v>
      </c>
      <c r="GF39" s="143">
        <f t="shared" si="105"/>
        <v>43.879469307459594</v>
      </c>
      <c r="GG39" s="1">
        <v>217086.5</v>
      </c>
      <c r="GH39" s="169">
        <f t="shared" si="106"/>
        <v>79.645889451528191</v>
      </c>
      <c r="GI39" s="3"/>
      <c r="GJ39" s="1">
        <v>91698.2</v>
      </c>
      <c r="GK39" s="142">
        <f t="shared" si="107"/>
        <v>2.566014987757011E-2</v>
      </c>
      <c r="GL39" s="1">
        <v>30764.3</v>
      </c>
      <c r="GM39" s="142">
        <f t="shared" si="108"/>
        <v>33.549513512806136</v>
      </c>
      <c r="GN39" s="1"/>
      <c r="GO39" s="143">
        <f t="shared" si="109"/>
        <v>0</v>
      </c>
      <c r="GP39" s="1">
        <f t="shared" si="54"/>
        <v>30764.3</v>
      </c>
      <c r="GQ39" s="143">
        <f t="shared" si="110"/>
        <v>33.549513512806136</v>
      </c>
      <c r="GR39" s="1">
        <v>91562.7</v>
      </c>
      <c r="GS39" s="169">
        <f t="shared" si="111"/>
        <v>99.852232650150157</v>
      </c>
      <c r="GT39" s="3"/>
      <c r="GU39" s="1">
        <v>25052.6</v>
      </c>
      <c r="GV39" s="142">
        <f t="shared" si="112"/>
        <v>1.0787215838451616E-2</v>
      </c>
      <c r="GW39" s="1">
        <v>18184.2</v>
      </c>
      <c r="GX39" s="142">
        <f t="shared" si="113"/>
        <v>72.584083089180368</v>
      </c>
      <c r="GY39" s="1"/>
      <c r="GZ39" s="143">
        <f t="shared" si="114"/>
        <v>0</v>
      </c>
      <c r="HA39" s="1">
        <f t="shared" si="55"/>
        <v>18184.2</v>
      </c>
      <c r="HB39" s="143">
        <f t="shared" si="115"/>
        <v>72.584083089180368</v>
      </c>
      <c r="HC39" s="1">
        <v>24423.5</v>
      </c>
      <c r="HD39" s="169">
        <f t="shared" si="116"/>
        <v>97.488883389348814</v>
      </c>
      <c r="HE39" s="3"/>
      <c r="HF39" s="1">
        <v>24959.1</v>
      </c>
      <c r="HG39" s="142">
        <f t="shared" si="117"/>
        <v>1.394593206764847E-2</v>
      </c>
      <c r="HH39" s="1">
        <v>16126.2</v>
      </c>
      <c r="HI39" s="142">
        <f t="shared" si="118"/>
        <v>64.61050278255226</v>
      </c>
      <c r="HJ39" s="1">
        <v>760.8</v>
      </c>
      <c r="HK39" s="143">
        <f t="shared" si="119"/>
        <v>3.0481868336598676</v>
      </c>
      <c r="HL39" s="1">
        <f t="shared" si="56"/>
        <v>16887</v>
      </c>
      <c r="HM39" s="143">
        <f t="shared" si="120"/>
        <v>67.658689616212129</v>
      </c>
      <c r="HN39" s="1">
        <v>24081.7</v>
      </c>
      <c r="HO39" s="169">
        <f t="shared" si="121"/>
        <v>96.484648885576803</v>
      </c>
      <c r="HP39" s="1"/>
      <c r="HQ39" s="142">
        <f t="shared" si="122"/>
        <v>0</v>
      </c>
      <c r="HR39" s="1"/>
      <c r="HS39" s="142" t="e">
        <f t="shared" si="123"/>
        <v>#DIV/0!</v>
      </c>
      <c r="HT39" s="1"/>
      <c r="HU39" s="139"/>
      <c r="HV39" s="1"/>
      <c r="HW39" s="142">
        <f t="shared" si="124"/>
        <v>0</v>
      </c>
      <c r="HX39" s="1"/>
      <c r="HY39" s="142" t="e">
        <f t="shared" si="125"/>
        <v>#DIV/0!</v>
      </c>
      <c r="HZ39" s="1"/>
      <c r="IA39" s="169" t="e">
        <f t="shared" si="126"/>
        <v>#DIV/0!</v>
      </c>
      <c r="IB39" s="1"/>
      <c r="IC39" s="142">
        <f t="shared" si="127"/>
        <v>0</v>
      </c>
      <c r="ID39" s="1"/>
      <c r="IE39" s="142" t="e">
        <f t="shared" si="128"/>
        <v>#DIV/0!</v>
      </c>
      <c r="IF39" s="1"/>
      <c r="IG39" s="139"/>
      <c r="IH39" s="1"/>
      <c r="II39" s="142">
        <f t="shared" si="129"/>
        <v>0</v>
      </c>
      <c r="IJ39" s="1"/>
      <c r="IK39" s="142" t="e">
        <f t="shared" si="130"/>
        <v>#DIV/0!</v>
      </c>
      <c r="IL39" s="1"/>
      <c r="IM39" s="169" t="e">
        <f t="shared" si="131"/>
        <v>#DIV/0!</v>
      </c>
      <c r="IN39" s="1"/>
      <c r="IO39" s="142">
        <f t="shared" si="132"/>
        <v>0</v>
      </c>
      <c r="IP39" s="1"/>
      <c r="IQ39" s="142" t="e">
        <f t="shared" si="133"/>
        <v>#DIV/0!</v>
      </c>
      <c r="IR39" s="1"/>
      <c r="IS39" s="169" t="e">
        <f t="shared" si="134"/>
        <v>#DIV/0!</v>
      </c>
    </row>
    <row r="40" spans="1:253" hidden="1" x14ac:dyDescent="0.2">
      <c r="A40" s="197" t="s">
        <v>49</v>
      </c>
      <c r="B40" s="47"/>
      <c r="C40" s="23"/>
      <c r="D40" s="23"/>
      <c r="E40" s="23"/>
      <c r="F40" s="29"/>
      <c r="G40" s="23"/>
      <c r="H40" s="23"/>
      <c r="I40" s="23"/>
      <c r="J40" s="29"/>
      <c r="K40" s="7"/>
      <c r="L40" s="29"/>
      <c r="M40" s="23"/>
      <c r="N40" s="54"/>
      <c r="O40" s="14"/>
      <c r="P40" s="23"/>
      <c r="Q40" s="15"/>
      <c r="R40" s="15"/>
      <c r="S40" s="16"/>
      <c r="T40" s="15"/>
      <c r="U40" s="15"/>
      <c r="V40" s="15"/>
      <c r="W40" s="16"/>
      <c r="X40" s="15"/>
      <c r="Y40" s="16"/>
      <c r="Z40" s="15"/>
      <c r="AA40" s="19"/>
      <c r="AB40" s="71"/>
      <c r="AC40" s="23"/>
      <c r="AD40" s="15"/>
      <c r="AE40" s="15"/>
      <c r="AF40" s="17"/>
      <c r="AG40" s="15"/>
      <c r="AH40" s="15"/>
      <c r="AI40" s="15"/>
      <c r="AJ40" s="65"/>
      <c r="AK40" s="15"/>
      <c r="AL40" s="65"/>
      <c r="AM40" s="15"/>
      <c r="AN40" s="85"/>
      <c r="AO40" s="14"/>
      <c r="AP40" s="23"/>
      <c r="AQ40" s="15"/>
      <c r="AR40" s="17"/>
      <c r="AS40" s="15"/>
      <c r="AT40" s="17"/>
      <c r="AU40" s="15"/>
      <c r="AV40" s="17"/>
      <c r="AW40" s="15"/>
      <c r="AX40" s="19"/>
      <c r="AY40" s="14"/>
      <c r="AZ40" s="17"/>
      <c r="BA40" s="15"/>
      <c r="BB40" s="17"/>
      <c r="BC40" s="15"/>
      <c r="BD40" s="17"/>
      <c r="BE40" s="15"/>
      <c r="BF40" s="17"/>
      <c r="BG40" s="15"/>
      <c r="BH40" s="19"/>
      <c r="BI40" s="14"/>
      <c r="BJ40" s="17"/>
      <c r="BK40" s="15"/>
      <c r="BL40" s="17"/>
      <c r="BM40" s="15"/>
      <c r="BN40" s="17"/>
      <c r="BO40" s="15"/>
      <c r="BP40" s="17"/>
      <c r="BQ40" s="15"/>
      <c r="BR40" s="19"/>
      <c r="BS40" s="155"/>
      <c r="BT40" s="15"/>
      <c r="BU40" s="154"/>
      <c r="BV40" s="154"/>
      <c r="BW40" s="154"/>
      <c r="BX40" s="154"/>
      <c r="BY40" s="154"/>
      <c r="BZ40" s="154"/>
      <c r="CA40" s="154"/>
      <c r="CB40" s="163"/>
      <c r="CC40" s="155"/>
      <c r="CD40" s="154"/>
      <c r="CE40" s="154"/>
      <c r="CF40" s="154"/>
      <c r="CG40" s="154"/>
      <c r="CH40" s="154"/>
      <c r="CI40" s="154"/>
      <c r="CJ40" s="154"/>
      <c r="CK40" s="154"/>
      <c r="CL40" s="163"/>
      <c r="CM40" s="72"/>
      <c r="CN40" s="154"/>
      <c r="CO40" s="12"/>
      <c r="CP40" s="2"/>
      <c r="CQ40" s="12"/>
      <c r="CR40" s="2"/>
      <c r="CS40" s="12"/>
      <c r="CT40" s="2"/>
      <c r="CU40" s="12"/>
      <c r="CV40" s="83"/>
      <c r="CW40" s="3"/>
      <c r="CX40" s="11"/>
      <c r="CY40" s="1"/>
      <c r="CZ40" s="1"/>
      <c r="DA40" s="1"/>
      <c r="DB40" s="1"/>
      <c r="DC40" s="1"/>
      <c r="DD40" s="1"/>
      <c r="DE40" s="1"/>
      <c r="DF40" s="1"/>
      <c r="DG40" s="139"/>
      <c r="DH40" s="138"/>
      <c r="DI40" s="139"/>
      <c r="DJ40" s="159"/>
      <c r="DK40" s="162"/>
      <c r="DL40" s="162"/>
      <c r="DM40" s="162"/>
      <c r="DN40" s="162"/>
      <c r="DO40" s="162"/>
      <c r="DP40" s="162"/>
      <c r="DQ40" s="162"/>
      <c r="DR40" s="162"/>
      <c r="DS40" s="162"/>
      <c r="DT40" s="161"/>
      <c r="DU40" s="3"/>
      <c r="DV40" s="1"/>
      <c r="DW40" s="142">
        <f t="shared" si="77"/>
        <v>0</v>
      </c>
      <c r="DX40" s="1"/>
      <c r="DY40" s="142" t="e">
        <f t="shared" si="78"/>
        <v>#DIV/0!</v>
      </c>
      <c r="DZ40" s="1"/>
      <c r="EA40" s="143" t="e">
        <f t="shared" si="79"/>
        <v>#DIV/0!</v>
      </c>
      <c r="EB40" s="1"/>
      <c r="EC40" s="143" t="e">
        <f t="shared" si="80"/>
        <v>#DIV/0!</v>
      </c>
      <c r="ED40" s="1"/>
      <c r="EE40" s="143" t="e">
        <f t="shared" si="81"/>
        <v>#DIV/0!</v>
      </c>
      <c r="EF40" s="1"/>
      <c r="EG40" s="1">
        <v>327006</v>
      </c>
      <c r="EH40" s="142">
        <f t="shared" si="82"/>
        <v>2.1359958821059497E-2</v>
      </c>
      <c r="EI40" s="1"/>
      <c r="EJ40" s="142">
        <f t="shared" si="83"/>
        <v>0</v>
      </c>
      <c r="EK40" s="1"/>
      <c r="EL40" s="143">
        <f t="shared" si="84"/>
        <v>0</v>
      </c>
      <c r="EM40" s="1"/>
      <c r="EN40" s="143">
        <f t="shared" si="85"/>
        <v>0</v>
      </c>
      <c r="EO40" s="1"/>
      <c r="EP40" s="169">
        <f t="shared" si="86"/>
        <v>0</v>
      </c>
      <c r="EQ40" s="3"/>
      <c r="ER40" s="1"/>
      <c r="ES40" s="142">
        <f t="shared" si="87"/>
        <v>0</v>
      </c>
      <c r="ET40" s="1"/>
      <c r="EU40" s="142" t="e">
        <f t="shared" si="88"/>
        <v>#DIV/0!</v>
      </c>
      <c r="EV40" s="1"/>
      <c r="EW40" s="143" t="e">
        <f t="shared" si="89"/>
        <v>#DIV/0!</v>
      </c>
      <c r="EX40" s="1">
        <f t="shared" si="50"/>
        <v>0</v>
      </c>
      <c r="EY40" s="143" t="e">
        <f t="shared" si="90"/>
        <v>#DIV/0!</v>
      </c>
      <c r="EZ40" s="1"/>
      <c r="FA40" s="169" t="e">
        <f t="shared" si="91"/>
        <v>#DIV/0!</v>
      </c>
      <c r="FB40" s="3"/>
      <c r="FC40" s="1"/>
      <c r="FD40" s="142">
        <f t="shared" si="92"/>
        <v>0</v>
      </c>
      <c r="FE40" s="1"/>
      <c r="FF40" s="142" t="e">
        <f t="shared" si="93"/>
        <v>#DIV/0!</v>
      </c>
      <c r="FG40" s="1"/>
      <c r="FH40" s="143" t="e">
        <f t="shared" si="94"/>
        <v>#DIV/0!</v>
      </c>
      <c r="FI40" s="1">
        <f t="shared" si="51"/>
        <v>0</v>
      </c>
      <c r="FJ40" s="143" t="e">
        <f t="shared" si="95"/>
        <v>#DIV/0!</v>
      </c>
      <c r="FK40" s="1"/>
      <c r="FL40" s="169" t="e">
        <f t="shared" si="96"/>
        <v>#DIV/0!</v>
      </c>
      <c r="FM40" s="155"/>
      <c r="FN40" s="1"/>
      <c r="FO40" s="142">
        <f t="shared" si="97"/>
        <v>0</v>
      </c>
      <c r="FP40" s="1"/>
      <c r="FQ40" s="142" t="e">
        <f t="shared" si="98"/>
        <v>#DIV/0!</v>
      </c>
      <c r="FR40" s="1"/>
      <c r="FS40" s="143" t="e">
        <f t="shared" si="99"/>
        <v>#DIV/0!</v>
      </c>
      <c r="FT40" s="1">
        <f t="shared" si="52"/>
        <v>0</v>
      </c>
      <c r="FU40" s="143" t="e">
        <f t="shared" si="100"/>
        <v>#DIV/0!</v>
      </c>
      <c r="FV40" s="1"/>
      <c r="FW40" s="169" t="e">
        <f t="shared" si="101"/>
        <v>#DIV/0!</v>
      </c>
      <c r="FX40" s="3"/>
      <c r="FY40" s="1"/>
      <c r="FZ40" s="142">
        <f t="shared" si="102"/>
        <v>0</v>
      </c>
      <c r="GA40" s="1"/>
      <c r="GB40" s="142" t="e">
        <f t="shared" si="103"/>
        <v>#DIV/0!</v>
      </c>
      <c r="GC40" s="1"/>
      <c r="GD40" s="143" t="e">
        <f t="shared" si="104"/>
        <v>#DIV/0!</v>
      </c>
      <c r="GE40" s="1">
        <f t="shared" si="53"/>
        <v>0</v>
      </c>
      <c r="GF40" s="143" t="e">
        <f t="shared" si="105"/>
        <v>#DIV/0!</v>
      </c>
      <c r="GG40" s="1"/>
      <c r="GH40" s="169" t="e">
        <f t="shared" si="106"/>
        <v>#DIV/0!</v>
      </c>
      <c r="GI40" s="3"/>
      <c r="GJ40" s="1"/>
      <c r="GK40" s="142">
        <f t="shared" si="107"/>
        <v>0</v>
      </c>
      <c r="GL40" s="1"/>
      <c r="GM40" s="142" t="e">
        <f t="shared" si="108"/>
        <v>#DIV/0!</v>
      </c>
      <c r="GN40" s="1"/>
      <c r="GO40" s="143" t="e">
        <f t="shared" si="109"/>
        <v>#DIV/0!</v>
      </c>
      <c r="GP40" s="1">
        <f t="shared" si="54"/>
        <v>0</v>
      </c>
      <c r="GQ40" s="143" t="e">
        <f t="shared" si="110"/>
        <v>#DIV/0!</v>
      </c>
      <c r="GR40" s="1"/>
      <c r="GS40" s="169" t="e">
        <f t="shared" si="111"/>
        <v>#DIV/0!</v>
      </c>
      <c r="GT40" s="3"/>
      <c r="GU40" s="1"/>
      <c r="GV40" s="142">
        <f t="shared" si="112"/>
        <v>0</v>
      </c>
      <c r="GW40" s="1"/>
      <c r="GX40" s="142" t="e">
        <f t="shared" si="113"/>
        <v>#DIV/0!</v>
      </c>
      <c r="GY40" s="1"/>
      <c r="GZ40" s="143" t="e">
        <f t="shared" si="114"/>
        <v>#DIV/0!</v>
      </c>
      <c r="HA40" s="1">
        <f t="shared" si="55"/>
        <v>0</v>
      </c>
      <c r="HB40" s="143" t="e">
        <f t="shared" si="115"/>
        <v>#DIV/0!</v>
      </c>
      <c r="HC40" s="1"/>
      <c r="HD40" s="169" t="e">
        <f t="shared" si="116"/>
        <v>#DIV/0!</v>
      </c>
      <c r="HE40" s="3"/>
      <c r="HF40" s="1"/>
      <c r="HG40" s="142">
        <f t="shared" si="117"/>
        <v>0</v>
      </c>
      <c r="HH40" s="1"/>
      <c r="HI40" s="142" t="e">
        <f t="shared" si="118"/>
        <v>#DIV/0!</v>
      </c>
      <c r="HJ40" s="1"/>
      <c r="HK40" s="143" t="e">
        <f t="shared" si="119"/>
        <v>#DIV/0!</v>
      </c>
      <c r="HL40" s="1">
        <f t="shared" si="56"/>
        <v>0</v>
      </c>
      <c r="HM40" s="143" t="e">
        <f t="shared" si="120"/>
        <v>#DIV/0!</v>
      </c>
      <c r="HN40" s="1"/>
      <c r="HO40" s="169" t="e">
        <f t="shared" si="121"/>
        <v>#DIV/0!</v>
      </c>
      <c r="HP40" s="1"/>
      <c r="HQ40" s="142">
        <f t="shared" si="122"/>
        <v>0</v>
      </c>
      <c r="HR40" s="1"/>
      <c r="HS40" s="142" t="e">
        <f t="shared" si="123"/>
        <v>#DIV/0!</v>
      </c>
      <c r="HT40" s="1"/>
      <c r="HU40" s="139"/>
      <c r="HV40" s="1"/>
      <c r="HW40" s="142">
        <f t="shared" si="124"/>
        <v>0</v>
      </c>
      <c r="HX40" s="1"/>
      <c r="HY40" s="142" t="e">
        <f t="shared" si="125"/>
        <v>#DIV/0!</v>
      </c>
      <c r="HZ40" s="1"/>
      <c r="IA40" s="169" t="e">
        <f t="shared" si="126"/>
        <v>#DIV/0!</v>
      </c>
      <c r="IB40" s="1"/>
      <c r="IC40" s="142">
        <f t="shared" si="127"/>
        <v>0</v>
      </c>
      <c r="ID40" s="1"/>
      <c r="IE40" s="142" t="e">
        <f t="shared" si="128"/>
        <v>#DIV/0!</v>
      </c>
      <c r="IF40" s="1"/>
      <c r="IG40" s="139"/>
      <c r="IH40" s="1"/>
      <c r="II40" s="142">
        <f t="shared" si="129"/>
        <v>0</v>
      </c>
      <c r="IJ40" s="1"/>
      <c r="IK40" s="142" t="e">
        <f t="shared" si="130"/>
        <v>#DIV/0!</v>
      </c>
      <c r="IL40" s="1"/>
      <c r="IM40" s="169" t="e">
        <f t="shared" si="131"/>
        <v>#DIV/0!</v>
      </c>
      <c r="IN40" s="1"/>
      <c r="IO40" s="142">
        <f t="shared" si="132"/>
        <v>0</v>
      </c>
      <c r="IP40" s="1"/>
      <c r="IQ40" s="142" t="e">
        <f t="shared" si="133"/>
        <v>#DIV/0!</v>
      </c>
      <c r="IR40" s="1"/>
      <c r="IS40" s="169" t="e">
        <f t="shared" si="134"/>
        <v>#DIV/0!</v>
      </c>
    </row>
    <row r="41" spans="1:253" hidden="1" x14ac:dyDescent="0.2">
      <c r="A41" s="197" t="s">
        <v>50</v>
      </c>
      <c r="B41" s="47"/>
      <c r="C41" s="23"/>
      <c r="D41" s="23"/>
      <c r="E41" s="23"/>
      <c r="F41" s="29"/>
      <c r="G41" s="23"/>
      <c r="H41" s="23"/>
      <c r="I41" s="23"/>
      <c r="J41" s="29"/>
      <c r="K41" s="7"/>
      <c r="L41" s="29"/>
      <c r="M41" s="23"/>
      <c r="N41" s="54"/>
      <c r="O41" s="14"/>
      <c r="P41" s="23"/>
      <c r="Q41" s="15"/>
      <c r="R41" s="15"/>
      <c r="S41" s="16"/>
      <c r="T41" s="15"/>
      <c r="U41" s="15"/>
      <c r="V41" s="15"/>
      <c r="W41" s="16"/>
      <c r="X41" s="15"/>
      <c r="Y41" s="16"/>
      <c r="Z41" s="15"/>
      <c r="AA41" s="19"/>
      <c r="AB41" s="71"/>
      <c r="AC41" s="23"/>
      <c r="AD41" s="15"/>
      <c r="AE41" s="15"/>
      <c r="AF41" s="17"/>
      <c r="AG41" s="15"/>
      <c r="AH41" s="15"/>
      <c r="AI41" s="15"/>
      <c r="AJ41" s="65"/>
      <c r="AK41" s="15"/>
      <c r="AL41" s="65"/>
      <c r="AM41" s="15"/>
      <c r="AN41" s="85"/>
      <c r="AO41" s="14"/>
      <c r="AP41" s="23"/>
      <c r="AQ41" s="15"/>
      <c r="AR41" s="17"/>
      <c r="AS41" s="15"/>
      <c r="AT41" s="17"/>
      <c r="AU41" s="15"/>
      <c r="AV41" s="17"/>
      <c r="AW41" s="15"/>
      <c r="AX41" s="19"/>
      <c r="AY41" s="14"/>
      <c r="AZ41" s="17"/>
      <c r="BA41" s="15"/>
      <c r="BB41" s="17"/>
      <c r="BC41" s="15"/>
      <c r="BD41" s="17"/>
      <c r="BE41" s="15"/>
      <c r="BF41" s="17"/>
      <c r="BG41" s="15"/>
      <c r="BH41" s="19"/>
      <c r="BI41" s="14"/>
      <c r="BJ41" s="17"/>
      <c r="BK41" s="15"/>
      <c r="BL41" s="17"/>
      <c r="BM41" s="15"/>
      <c r="BN41" s="17"/>
      <c r="BO41" s="15"/>
      <c r="BP41" s="17"/>
      <c r="BQ41" s="15"/>
      <c r="BR41" s="19"/>
      <c r="BS41" s="155"/>
      <c r="BT41" s="15"/>
      <c r="BU41" s="154"/>
      <c r="BV41" s="154"/>
      <c r="BW41" s="154"/>
      <c r="BX41" s="154"/>
      <c r="BY41" s="154"/>
      <c r="BZ41" s="154"/>
      <c r="CA41" s="154"/>
      <c r="CB41" s="163"/>
      <c r="CC41" s="155"/>
      <c r="CD41" s="154"/>
      <c r="CE41" s="154"/>
      <c r="CF41" s="154"/>
      <c r="CG41" s="154"/>
      <c r="CH41" s="154"/>
      <c r="CI41" s="154"/>
      <c r="CJ41" s="154"/>
      <c r="CK41" s="154"/>
      <c r="CL41" s="163"/>
      <c r="CM41" s="72"/>
      <c r="CN41" s="154"/>
      <c r="CO41" s="12"/>
      <c r="CP41" s="2"/>
      <c r="CQ41" s="12"/>
      <c r="CR41" s="2"/>
      <c r="CS41" s="12"/>
      <c r="CT41" s="2"/>
      <c r="CU41" s="12"/>
      <c r="CV41" s="83"/>
      <c r="CW41" s="3"/>
      <c r="CX41" s="11"/>
      <c r="CY41" s="1"/>
      <c r="CZ41" s="1"/>
      <c r="DA41" s="1"/>
      <c r="DB41" s="1"/>
      <c r="DC41" s="1"/>
      <c r="DD41" s="1"/>
      <c r="DE41" s="1"/>
      <c r="DF41" s="1"/>
      <c r="DG41" s="139"/>
      <c r="DH41" s="138"/>
      <c r="DI41" s="139"/>
      <c r="DJ41" s="159"/>
      <c r="DK41" s="162"/>
      <c r="DL41" s="162"/>
      <c r="DM41" s="162"/>
      <c r="DN41" s="162"/>
      <c r="DO41" s="162"/>
      <c r="DP41" s="162"/>
      <c r="DQ41" s="162"/>
      <c r="DR41" s="162"/>
      <c r="DS41" s="162"/>
      <c r="DT41" s="161"/>
      <c r="DU41" s="3"/>
      <c r="DV41" s="1"/>
      <c r="DW41" s="142">
        <f t="shared" si="77"/>
        <v>0</v>
      </c>
      <c r="DX41" s="1"/>
      <c r="DY41" s="142" t="e">
        <f t="shared" si="78"/>
        <v>#DIV/0!</v>
      </c>
      <c r="DZ41" s="1"/>
      <c r="EA41" s="143" t="e">
        <f t="shared" si="79"/>
        <v>#DIV/0!</v>
      </c>
      <c r="EB41" s="1"/>
      <c r="EC41" s="143" t="e">
        <f t="shared" si="80"/>
        <v>#DIV/0!</v>
      </c>
      <c r="ED41" s="1"/>
      <c r="EE41" s="143" t="e">
        <f t="shared" si="81"/>
        <v>#DIV/0!</v>
      </c>
      <c r="EF41" s="1"/>
      <c r="EG41" s="1"/>
      <c r="EH41" s="142">
        <f t="shared" si="82"/>
        <v>0</v>
      </c>
      <c r="EI41" s="1"/>
      <c r="EJ41" s="142" t="e">
        <f t="shared" si="83"/>
        <v>#DIV/0!</v>
      </c>
      <c r="EK41" s="1"/>
      <c r="EL41" s="143" t="e">
        <f t="shared" si="84"/>
        <v>#DIV/0!</v>
      </c>
      <c r="EM41" s="1"/>
      <c r="EN41" s="143" t="e">
        <f t="shared" si="85"/>
        <v>#DIV/0!</v>
      </c>
      <c r="EO41" s="1"/>
      <c r="EP41" s="169" t="e">
        <f t="shared" si="86"/>
        <v>#DIV/0!</v>
      </c>
      <c r="EQ41" s="3"/>
      <c r="ER41" s="1"/>
      <c r="ES41" s="142">
        <f t="shared" si="87"/>
        <v>0</v>
      </c>
      <c r="ET41" s="1"/>
      <c r="EU41" s="142" t="e">
        <f t="shared" si="88"/>
        <v>#DIV/0!</v>
      </c>
      <c r="EV41" s="1"/>
      <c r="EW41" s="143" t="e">
        <f t="shared" si="89"/>
        <v>#DIV/0!</v>
      </c>
      <c r="EX41" s="1"/>
      <c r="EY41" s="143" t="e">
        <f t="shared" si="90"/>
        <v>#DIV/0!</v>
      </c>
      <c r="EZ41" s="1"/>
      <c r="FA41" s="169" t="e">
        <f t="shared" si="91"/>
        <v>#DIV/0!</v>
      </c>
      <c r="FB41" s="3"/>
      <c r="FC41" s="1">
        <v>30888.400000000001</v>
      </c>
      <c r="FD41" s="142">
        <f t="shared" si="92"/>
        <v>3.1225970729747712E-3</v>
      </c>
      <c r="FE41" s="1">
        <v>19262.3</v>
      </c>
      <c r="FF41" s="142">
        <f t="shared" si="93"/>
        <v>62.3609510366351</v>
      </c>
      <c r="FG41" s="1"/>
      <c r="FH41" s="143">
        <f t="shared" si="94"/>
        <v>0</v>
      </c>
      <c r="FI41" s="1"/>
      <c r="FJ41" s="143">
        <f t="shared" si="95"/>
        <v>0</v>
      </c>
      <c r="FK41" s="1">
        <v>23514.400000000001</v>
      </c>
      <c r="FL41" s="169">
        <f t="shared" si="96"/>
        <v>76.126960282824612</v>
      </c>
      <c r="FM41" s="155"/>
      <c r="FN41" s="1">
        <v>32304.400000000001</v>
      </c>
      <c r="FO41" s="142">
        <f t="shared" si="97"/>
        <v>4.2644224189844725E-3</v>
      </c>
      <c r="FP41" s="1">
        <v>17463.099999999999</v>
      </c>
      <c r="FQ41" s="142">
        <f t="shared" si="98"/>
        <v>54.05796114461188</v>
      </c>
      <c r="FR41" s="1">
        <v>8476.1</v>
      </c>
      <c r="FS41" s="143">
        <f t="shared" si="99"/>
        <v>26.238221418754105</v>
      </c>
      <c r="FT41" s="1">
        <f t="shared" si="52"/>
        <v>25939.199999999997</v>
      </c>
      <c r="FU41" s="143">
        <f t="shared" si="100"/>
        <v>80.296182563365974</v>
      </c>
      <c r="FV41" s="1">
        <v>27884.3</v>
      </c>
      <c r="FW41" s="169">
        <f t="shared" si="101"/>
        <v>86.317343767412481</v>
      </c>
      <c r="FX41" s="3"/>
      <c r="FY41" s="1">
        <v>45898.6</v>
      </c>
      <c r="FZ41" s="142">
        <f t="shared" si="102"/>
        <v>9.36377370100306E-3</v>
      </c>
      <c r="GA41" s="1">
        <v>31751.8</v>
      </c>
      <c r="GB41" s="142">
        <f t="shared" si="103"/>
        <v>69.178144867163709</v>
      </c>
      <c r="GC41" s="1"/>
      <c r="GD41" s="143">
        <f t="shared" si="104"/>
        <v>0</v>
      </c>
      <c r="GE41" s="1">
        <f t="shared" si="53"/>
        <v>31751.8</v>
      </c>
      <c r="GF41" s="143">
        <f t="shared" si="105"/>
        <v>69.178144867163709</v>
      </c>
      <c r="GG41" s="1">
        <v>42085.9</v>
      </c>
      <c r="GH41" s="169">
        <f t="shared" si="106"/>
        <v>91.693210686164733</v>
      </c>
      <c r="GI41" s="3"/>
      <c r="GJ41" s="1">
        <v>69813.600000000006</v>
      </c>
      <c r="GK41" s="142">
        <f t="shared" si="107"/>
        <v>1.9536124367683649E-2</v>
      </c>
      <c r="GL41" s="1">
        <v>37911.699999999997</v>
      </c>
      <c r="GM41" s="142">
        <f t="shared" si="108"/>
        <v>54.304175690696354</v>
      </c>
      <c r="GN41" s="1"/>
      <c r="GO41" s="143">
        <f t="shared" si="109"/>
        <v>0</v>
      </c>
      <c r="GP41" s="1">
        <f t="shared" si="54"/>
        <v>37911.699999999997</v>
      </c>
      <c r="GQ41" s="143">
        <f t="shared" si="110"/>
        <v>54.304175690696354</v>
      </c>
      <c r="GR41" s="1">
        <v>55693.2</v>
      </c>
      <c r="GS41" s="169">
        <f t="shared" si="111"/>
        <v>79.774141428031214</v>
      </c>
      <c r="GT41" s="3"/>
      <c r="GU41" s="1">
        <v>37117.1</v>
      </c>
      <c r="GV41" s="142">
        <f t="shared" si="112"/>
        <v>1.5981980672560632E-2</v>
      </c>
      <c r="GW41" s="1">
        <v>14164.8</v>
      </c>
      <c r="GX41" s="142">
        <f t="shared" si="113"/>
        <v>38.162464201136402</v>
      </c>
      <c r="GY41" s="1">
        <v>516102.3</v>
      </c>
      <c r="GZ41" s="143">
        <f t="shared" si="114"/>
        <v>1390.4704300713149</v>
      </c>
      <c r="HA41" s="1">
        <f t="shared" si="55"/>
        <v>530267.1</v>
      </c>
      <c r="HB41" s="143">
        <f t="shared" si="115"/>
        <v>1428.6328942724513</v>
      </c>
      <c r="HC41" s="1">
        <v>42976</v>
      </c>
      <c r="HD41" s="169">
        <f t="shared" si="116"/>
        <v>115.78490776488466</v>
      </c>
      <c r="HE41" s="3"/>
      <c r="HF41" s="1">
        <v>8949.1</v>
      </c>
      <c r="HG41" s="142">
        <f t="shared" si="117"/>
        <v>5.0003221537071822E-3</v>
      </c>
      <c r="HH41" s="1">
        <v>6565.3</v>
      </c>
      <c r="HI41" s="142">
        <f t="shared" si="118"/>
        <v>73.362684515761359</v>
      </c>
      <c r="HJ41" s="1">
        <v>1536.1</v>
      </c>
      <c r="HK41" s="143">
        <f t="shared" si="119"/>
        <v>17.164854566380974</v>
      </c>
      <c r="HL41" s="1">
        <f t="shared" si="56"/>
        <v>8101.4</v>
      </c>
      <c r="HM41" s="143">
        <f t="shared" si="120"/>
        <v>90.527539082142326</v>
      </c>
      <c r="HN41" s="1">
        <v>13119.4</v>
      </c>
      <c r="HO41" s="169">
        <f t="shared" si="121"/>
        <v>146.6002167815758</v>
      </c>
      <c r="HP41" s="1">
        <v>5037.8999999999996</v>
      </c>
      <c r="HQ41" s="142">
        <f t="shared" si="122"/>
        <v>3.6149809019200615E-3</v>
      </c>
      <c r="HR41" s="1">
        <v>2793.1</v>
      </c>
      <c r="HS41" s="142">
        <f t="shared" si="123"/>
        <v>55.441751523452233</v>
      </c>
      <c r="HT41" s="1">
        <v>3738.2</v>
      </c>
      <c r="HU41" s="139"/>
      <c r="HV41" s="1">
        <v>4013.1</v>
      </c>
      <c r="HW41" s="142">
        <f t="shared" si="124"/>
        <v>4.0986153509607369E-3</v>
      </c>
      <c r="HX41" s="1">
        <v>1284.8</v>
      </c>
      <c r="HY41" s="142">
        <f t="shared" si="125"/>
        <v>32.015150382497318</v>
      </c>
      <c r="HZ41" s="1">
        <v>4181.5</v>
      </c>
      <c r="IA41" s="169">
        <f t="shared" si="126"/>
        <v>149.70820951630805</v>
      </c>
      <c r="IB41" s="1">
        <v>3000</v>
      </c>
      <c r="IC41" s="142">
        <f t="shared" si="127"/>
        <v>4.0446078341974823E-3</v>
      </c>
      <c r="ID41" s="1">
        <v>2727.3</v>
      </c>
      <c r="IE41" s="142">
        <f t="shared" si="128"/>
        <v>90.91</v>
      </c>
      <c r="IF41" s="1">
        <v>2738.1</v>
      </c>
      <c r="IG41" s="139"/>
      <c r="IH41" s="1">
        <v>2860</v>
      </c>
      <c r="II41" s="142">
        <f t="shared" si="129"/>
        <v>4.4562212017970806E-3</v>
      </c>
      <c r="IJ41" s="1">
        <v>1677.6</v>
      </c>
      <c r="IK41" s="142">
        <f t="shared" si="130"/>
        <v>58.65734265734266</v>
      </c>
      <c r="IL41" s="1">
        <v>1705.1</v>
      </c>
      <c r="IM41" s="169">
        <f t="shared" si="131"/>
        <v>62.519708136251964</v>
      </c>
      <c r="IN41" s="1">
        <v>2500</v>
      </c>
      <c r="IO41" s="142">
        <f t="shared" si="132"/>
        <v>6.2001214335943595E-3</v>
      </c>
      <c r="IP41" s="1">
        <v>3404.3</v>
      </c>
      <c r="IQ41" s="142">
        <f t="shared" si="133"/>
        <v>136.172</v>
      </c>
      <c r="IR41" s="1">
        <v>3471.1</v>
      </c>
      <c r="IS41" s="169">
        <f t="shared" si="134"/>
        <v>206.90867906533143</v>
      </c>
    </row>
    <row r="42" spans="1:253" hidden="1" x14ac:dyDescent="0.2">
      <c r="A42" s="197" t="s">
        <v>51</v>
      </c>
      <c r="B42" s="47"/>
      <c r="C42" s="23"/>
      <c r="D42" s="23"/>
      <c r="E42" s="23"/>
      <c r="F42" s="29"/>
      <c r="G42" s="23"/>
      <c r="H42" s="23"/>
      <c r="I42" s="23"/>
      <c r="J42" s="29"/>
      <c r="K42" s="7"/>
      <c r="L42" s="29"/>
      <c r="M42" s="23"/>
      <c r="N42" s="54"/>
      <c r="O42" s="14"/>
      <c r="P42" s="23"/>
      <c r="Q42" s="15"/>
      <c r="R42" s="15"/>
      <c r="S42" s="16"/>
      <c r="T42" s="15"/>
      <c r="U42" s="15"/>
      <c r="V42" s="15"/>
      <c r="W42" s="16"/>
      <c r="X42" s="15"/>
      <c r="Y42" s="16"/>
      <c r="Z42" s="15"/>
      <c r="AA42" s="19"/>
      <c r="AB42" s="71"/>
      <c r="AC42" s="23"/>
      <c r="AD42" s="15"/>
      <c r="AE42" s="15"/>
      <c r="AF42" s="17"/>
      <c r="AG42" s="15"/>
      <c r="AH42" s="15"/>
      <c r="AI42" s="15"/>
      <c r="AJ42" s="65"/>
      <c r="AK42" s="15"/>
      <c r="AL42" s="65"/>
      <c r="AM42" s="15"/>
      <c r="AN42" s="85"/>
      <c r="AO42" s="14"/>
      <c r="AP42" s="23"/>
      <c r="AQ42" s="15"/>
      <c r="AR42" s="17"/>
      <c r="AS42" s="15"/>
      <c r="AT42" s="17"/>
      <c r="AU42" s="15"/>
      <c r="AV42" s="17"/>
      <c r="AW42" s="15"/>
      <c r="AX42" s="19"/>
      <c r="AY42" s="14"/>
      <c r="AZ42" s="17"/>
      <c r="BA42" s="15"/>
      <c r="BB42" s="17"/>
      <c r="BC42" s="15"/>
      <c r="BD42" s="17"/>
      <c r="BE42" s="15"/>
      <c r="BF42" s="17"/>
      <c r="BG42" s="15"/>
      <c r="BH42" s="19"/>
      <c r="BI42" s="14"/>
      <c r="BJ42" s="17"/>
      <c r="BK42" s="15"/>
      <c r="BL42" s="17"/>
      <c r="BM42" s="15"/>
      <c r="BN42" s="17"/>
      <c r="BO42" s="15"/>
      <c r="BP42" s="17"/>
      <c r="BQ42" s="15"/>
      <c r="BR42" s="19"/>
      <c r="BS42" s="155"/>
      <c r="BT42" s="15"/>
      <c r="BU42" s="154"/>
      <c r="BV42" s="154"/>
      <c r="BW42" s="154"/>
      <c r="BX42" s="154"/>
      <c r="BY42" s="154"/>
      <c r="BZ42" s="154"/>
      <c r="CA42" s="154"/>
      <c r="CB42" s="163"/>
      <c r="CC42" s="155"/>
      <c r="CD42" s="154"/>
      <c r="CE42" s="154"/>
      <c r="CF42" s="154"/>
      <c r="CG42" s="154"/>
      <c r="CH42" s="154"/>
      <c r="CI42" s="154"/>
      <c r="CJ42" s="154"/>
      <c r="CK42" s="154"/>
      <c r="CL42" s="163"/>
      <c r="CM42" s="72"/>
      <c r="CN42" s="154"/>
      <c r="CO42" s="12"/>
      <c r="CP42" s="2"/>
      <c r="CQ42" s="12"/>
      <c r="CR42" s="2"/>
      <c r="CS42" s="12"/>
      <c r="CT42" s="2"/>
      <c r="CU42" s="12"/>
      <c r="CV42" s="83"/>
      <c r="CW42" s="3"/>
      <c r="CX42" s="11"/>
      <c r="CY42" s="1"/>
      <c r="CZ42" s="1"/>
      <c r="DA42" s="1"/>
      <c r="DB42" s="1"/>
      <c r="DC42" s="1"/>
      <c r="DD42" s="1"/>
      <c r="DE42" s="1"/>
      <c r="DF42" s="1"/>
      <c r="DG42" s="139"/>
      <c r="DH42" s="138"/>
      <c r="DI42" s="139"/>
      <c r="DJ42" s="159"/>
      <c r="DK42" s="162"/>
      <c r="DL42" s="162"/>
      <c r="DM42" s="162"/>
      <c r="DN42" s="162"/>
      <c r="DO42" s="162"/>
      <c r="DP42" s="162"/>
      <c r="DQ42" s="162"/>
      <c r="DR42" s="162"/>
      <c r="DS42" s="162"/>
      <c r="DT42" s="161"/>
      <c r="DU42" s="3"/>
      <c r="DV42" s="1"/>
      <c r="DW42" s="142">
        <f t="shared" si="77"/>
        <v>0</v>
      </c>
      <c r="DX42" s="1"/>
      <c r="DY42" s="142" t="e">
        <f t="shared" si="78"/>
        <v>#DIV/0!</v>
      </c>
      <c r="DZ42" s="1"/>
      <c r="EA42" s="143" t="e">
        <f t="shared" si="79"/>
        <v>#DIV/0!</v>
      </c>
      <c r="EB42" s="1"/>
      <c r="EC42" s="143" t="e">
        <f t="shared" si="80"/>
        <v>#DIV/0!</v>
      </c>
      <c r="ED42" s="1"/>
      <c r="EE42" s="143" t="e">
        <f t="shared" si="81"/>
        <v>#DIV/0!</v>
      </c>
      <c r="EF42" s="1"/>
      <c r="EG42" s="1"/>
      <c r="EH42" s="142">
        <f t="shared" si="82"/>
        <v>0</v>
      </c>
      <c r="EI42" s="1"/>
      <c r="EJ42" s="142" t="e">
        <f t="shared" si="83"/>
        <v>#DIV/0!</v>
      </c>
      <c r="EK42" s="1"/>
      <c r="EL42" s="143" t="e">
        <f t="shared" si="84"/>
        <v>#DIV/0!</v>
      </c>
      <c r="EM42" s="1"/>
      <c r="EN42" s="143" t="e">
        <f t="shared" si="85"/>
        <v>#DIV/0!</v>
      </c>
      <c r="EO42" s="1"/>
      <c r="EP42" s="169" t="e">
        <f t="shared" si="86"/>
        <v>#DIV/0!</v>
      </c>
      <c r="EQ42" s="3"/>
      <c r="ER42" s="1"/>
      <c r="ES42" s="142">
        <f t="shared" si="87"/>
        <v>0</v>
      </c>
      <c r="ET42" s="1"/>
      <c r="EU42" s="142" t="e">
        <f t="shared" si="88"/>
        <v>#DIV/0!</v>
      </c>
      <c r="EV42" s="1"/>
      <c r="EW42" s="143" t="e">
        <f t="shared" si="89"/>
        <v>#DIV/0!</v>
      </c>
      <c r="EX42" s="1"/>
      <c r="EY42" s="143" t="e">
        <f t="shared" si="90"/>
        <v>#DIV/0!</v>
      </c>
      <c r="EZ42" s="1"/>
      <c r="FA42" s="169" t="e">
        <f t="shared" si="91"/>
        <v>#DIV/0!</v>
      </c>
      <c r="FB42" s="3"/>
      <c r="FC42" s="1">
        <v>466620.4</v>
      </c>
      <c r="FD42" s="142">
        <f t="shared" si="92"/>
        <v>4.7171996452723901E-2</v>
      </c>
      <c r="FE42" s="1">
        <v>311546.8</v>
      </c>
      <c r="FF42" s="142">
        <f t="shared" si="93"/>
        <v>66.766648007673908</v>
      </c>
      <c r="FG42" s="1">
        <v>23174.3</v>
      </c>
      <c r="FH42" s="143">
        <f t="shared" si="94"/>
        <v>4.9664138130266053</v>
      </c>
      <c r="FI42" s="1"/>
      <c r="FJ42" s="143">
        <f t="shared" si="95"/>
        <v>0</v>
      </c>
      <c r="FK42" s="1">
        <v>307584.3</v>
      </c>
      <c r="FL42" s="169">
        <f t="shared" si="96"/>
        <v>65.917456673561631</v>
      </c>
      <c r="FM42" s="155"/>
      <c r="FN42" s="1">
        <v>747013.1</v>
      </c>
      <c r="FO42" s="142">
        <f t="shared" si="97"/>
        <v>9.861131644342841E-2</v>
      </c>
      <c r="FP42" s="1">
        <v>490270.5</v>
      </c>
      <c r="FQ42" s="142">
        <f t="shared" si="98"/>
        <v>65.630776756123822</v>
      </c>
      <c r="FR42" s="1">
        <v>146221.6</v>
      </c>
      <c r="FS42" s="143">
        <f t="shared" si="99"/>
        <v>19.574168110304893</v>
      </c>
      <c r="FT42" s="1">
        <f t="shared" si="52"/>
        <v>636492.1</v>
      </c>
      <c r="FU42" s="143">
        <f t="shared" si="100"/>
        <v>85.204944866428718</v>
      </c>
      <c r="FV42" s="1">
        <v>546608.1</v>
      </c>
      <c r="FW42" s="169">
        <f t="shared" si="101"/>
        <v>73.172491888027125</v>
      </c>
      <c r="FX42" s="3"/>
      <c r="FY42" s="1">
        <v>940208.8</v>
      </c>
      <c r="FZ42" s="142">
        <f t="shared" si="102"/>
        <v>0.19181200374067284</v>
      </c>
      <c r="GA42" s="1">
        <v>528980.69999999995</v>
      </c>
      <c r="GB42" s="142">
        <f t="shared" si="103"/>
        <v>56.262045196769051</v>
      </c>
      <c r="GC42" s="1">
        <v>137372.20000000001</v>
      </c>
      <c r="GD42" s="143">
        <f t="shared" si="104"/>
        <v>14.610818362899817</v>
      </c>
      <c r="GE42" s="1">
        <f t="shared" si="53"/>
        <v>666352.89999999991</v>
      </c>
      <c r="GF42" s="143">
        <f t="shared" si="105"/>
        <v>70.872863559668858</v>
      </c>
      <c r="GG42" s="1">
        <v>758766.6</v>
      </c>
      <c r="GH42" s="169">
        <f t="shared" si="106"/>
        <v>80.70192493412101</v>
      </c>
      <c r="GI42" s="3"/>
      <c r="GJ42" s="1">
        <v>899455.2</v>
      </c>
      <c r="GK42" s="142">
        <f t="shared" si="107"/>
        <v>0.25169692796761334</v>
      </c>
      <c r="GL42" s="1">
        <v>319953.40000000002</v>
      </c>
      <c r="GM42" s="142">
        <f t="shared" si="108"/>
        <v>35.571910641019144</v>
      </c>
      <c r="GN42" s="1">
        <v>269525.3</v>
      </c>
      <c r="GO42" s="143">
        <f t="shared" si="109"/>
        <v>29.965394607758117</v>
      </c>
      <c r="GP42" s="1">
        <f t="shared" si="54"/>
        <v>589478.69999999995</v>
      </c>
      <c r="GQ42" s="143">
        <f t="shared" si="110"/>
        <v>65.537305248777258</v>
      </c>
      <c r="GR42" s="1">
        <v>892772.3</v>
      </c>
      <c r="GS42" s="169">
        <f t="shared" si="111"/>
        <v>99.257005796397664</v>
      </c>
      <c r="GT42" s="3"/>
      <c r="GU42" s="1">
        <v>1535775.5</v>
      </c>
      <c r="GV42" s="142">
        <f t="shared" si="112"/>
        <v>0.66127834228407234</v>
      </c>
      <c r="GW42" s="1">
        <v>462808.4</v>
      </c>
      <c r="GX42" s="142">
        <f t="shared" si="113"/>
        <v>30.135159728749418</v>
      </c>
      <c r="GY42" s="1">
        <v>471131</v>
      </c>
      <c r="GZ42" s="143">
        <f t="shared" si="114"/>
        <v>30.677074871945802</v>
      </c>
      <c r="HA42" s="1">
        <f t="shared" si="55"/>
        <v>933939.4</v>
      </c>
      <c r="HB42" s="143">
        <f t="shared" si="115"/>
        <v>60.812234600695227</v>
      </c>
      <c r="HC42" s="1">
        <v>1190628.5</v>
      </c>
      <c r="HD42" s="169">
        <f t="shared" si="116"/>
        <v>77.526207443731195</v>
      </c>
      <c r="HE42" s="3"/>
      <c r="HF42" s="1">
        <v>887421.4</v>
      </c>
      <c r="HG42" s="142">
        <f t="shared" si="117"/>
        <v>0.49584794963670559</v>
      </c>
      <c r="HH42" s="1">
        <v>314929.09999999998</v>
      </c>
      <c r="HI42" s="142">
        <f t="shared" si="118"/>
        <v>35.488111961239603</v>
      </c>
      <c r="HJ42" s="1">
        <v>72296.899999999994</v>
      </c>
      <c r="HK42" s="143">
        <f t="shared" si="119"/>
        <v>8.1468510901359821</v>
      </c>
      <c r="HL42" s="1">
        <f t="shared" si="56"/>
        <v>387226</v>
      </c>
      <c r="HM42" s="143">
        <f t="shared" si="120"/>
        <v>43.634963051375593</v>
      </c>
      <c r="HN42" s="1">
        <v>723809</v>
      </c>
      <c r="HO42" s="169">
        <f t="shared" si="121"/>
        <v>81.563167171763041</v>
      </c>
      <c r="HP42" s="1">
        <v>677587.2</v>
      </c>
      <c r="HQ42" s="142">
        <f t="shared" si="122"/>
        <v>0.48620750459228829</v>
      </c>
      <c r="HR42" s="1">
        <v>289926.40000000002</v>
      </c>
      <c r="HS42" s="142">
        <f t="shared" si="123"/>
        <v>42.788057389513853</v>
      </c>
      <c r="HT42" s="1">
        <v>467367.4</v>
      </c>
      <c r="HU42" s="139"/>
      <c r="HV42" s="1">
        <v>465094.40000000002</v>
      </c>
      <c r="HW42" s="142">
        <f t="shared" si="124"/>
        <v>0.47500512010313067</v>
      </c>
      <c r="HX42" s="1">
        <v>202932.6</v>
      </c>
      <c r="HY42" s="142">
        <f t="shared" si="125"/>
        <v>43.632561475691816</v>
      </c>
      <c r="HZ42" s="1">
        <v>386096.9</v>
      </c>
      <c r="IA42" s="169">
        <f t="shared" si="126"/>
        <v>133.17065986402065</v>
      </c>
      <c r="IB42" s="1">
        <v>575454.5</v>
      </c>
      <c r="IC42" s="142">
        <f t="shared" si="127"/>
        <v>0.77582925964139826</v>
      </c>
      <c r="ID42" s="1">
        <v>337477.4</v>
      </c>
      <c r="IE42" s="142">
        <f t="shared" si="128"/>
        <v>58.645366401687717</v>
      </c>
      <c r="IF42" s="1">
        <v>470731.1</v>
      </c>
      <c r="IG42" s="139"/>
      <c r="IH42" s="1">
        <v>466948.8</v>
      </c>
      <c r="II42" s="142">
        <f t="shared" si="129"/>
        <v>0.7275619380117847</v>
      </c>
      <c r="IJ42" s="1">
        <v>281181.3</v>
      </c>
      <c r="IK42" s="142">
        <f t="shared" si="130"/>
        <v>60.216730399564142</v>
      </c>
      <c r="IL42" s="1">
        <v>468677.4</v>
      </c>
      <c r="IM42" s="169">
        <f t="shared" si="131"/>
        <v>138.87667737158102</v>
      </c>
      <c r="IN42" s="1">
        <v>199859.5</v>
      </c>
      <c r="IO42" s="142">
        <f t="shared" si="132"/>
        <v>0.49566126786298076</v>
      </c>
      <c r="IP42" s="1">
        <v>46698.400000000001</v>
      </c>
      <c r="IQ42" s="142">
        <f t="shared" si="133"/>
        <v>23.365614344076715</v>
      </c>
      <c r="IR42" s="1">
        <v>183277</v>
      </c>
      <c r="IS42" s="169">
        <f t="shared" si="134"/>
        <v>65.181077119993404</v>
      </c>
    </row>
    <row r="43" spans="1:253" x14ac:dyDescent="0.2">
      <c r="A43" s="193" t="s">
        <v>6</v>
      </c>
      <c r="B43" s="47">
        <v>2653042.5190000003</v>
      </c>
      <c r="C43" s="52">
        <f>SUM(B43/E43)*100</f>
        <v>48.681347383300285</v>
      </c>
      <c r="D43" s="23">
        <v>4026870.3969999999</v>
      </c>
      <c r="E43" s="23">
        <v>5449813.2480000006</v>
      </c>
      <c r="F43" s="29">
        <v>6.319715865656049E-2</v>
      </c>
      <c r="G43" s="23">
        <v>0</v>
      </c>
      <c r="H43" s="23">
        <v>5449813.2480000006</v>
      </c>
      <c r="I43" s="23">
        <v>2474109.9010000001</v>
      </c>
      <c r="J43" s="29">
        <v>45.398067574296441</v>
      </c>
      <c r="K43" s="7">
        <v>2293946.0679999995</v>
      </c>
      <c r="L43" s="29">
        <v>42.092195890232439</v>
      </c>
      <c r="M43" s="23">
        <v>4768055.9689999996</v>
      </c>
      <c r="N43" s="54">
        <v>87.49026346452888</v>
      </c>
      <c r="O43" s="3">
        <v>2825223.4419999998</v>
      </c>
      <c r="P43" s="52">
        <f>SUM(O43/R43)*100</f>
        <v>53.49645728615846</v>
      </c>
      <c r="Q43" s="1">
        <v>3262396.4610000001</v>
      </c>
      <c r="R43" s="1">
        <v>5281141.1919999998</v>
      </c>
      <c r="S43" s="2">
        <v>5.0287139342333122E-2</v>
      </c>
      <c r="T43" s="1">
        <v>0</v>
      </c>
      <c r="U43" s="1">
        <v>5281141.1919999998</v>
      </c>
      <c r="V43" s="1">
        <v>2405088.91</v>
      </c>
      <c r="W43" s="2">
        <v>45.541083310616401</v>
      </c>
      <c r="X43" s="1">
        <v>2863955.5870000003</v>
      </c>
      <c r="Y43" s="2">
        <v>54.229862124087681</v>
      </c>
      <c r="Z43" s="1">
        <v>5269044.4969999995</v>
      </c>
      <c r="AA43" s="4">
        <v>99.770945434704061</v>
      </c>
      <c r="AB43" s="138">
        <v>3950566.5279999999</v>
      </c>
      <c r="AC43" s="52">
        <f>SUM(AB43/AE43)*100</f>
        <v>93.484619323694361</v>
      </c>
      <c r="AD43" s="1">
        <v>5459000</v>
      </c>
      <c r="AE43" s="1">
        <v>4225900</v>
      </c>
      <c r="AF43" s="6">
        <v>4.9385025251710978E-2</v>
      </c>
      <c r="AG43" s="1">
        <v>0</v>
      </c>
      <c r="AH43" s="1">
        <v>4225900</v>
      </c>
      <c r="AI43" s="1">
        <v>2318955.551</v>
      </c>
      <c r="AJ43" s="11">
        <v>54.874832603705713</v>
      </c>
      <c r="AK43" s="1">
        <v>1311496.8320000002</v>
      </c>
      <c r="AL43" s="11">
        <v>31.034734186800449</v>
      </c>
      <c r="AM43" s="1">
        <v>3630452.3830000004</v>
      </c>
      <c r="AN43" s="86">
        <v>85.909566790506176</v>
      </c>
      <c r="AO43" s="3">
        <v>3195761.358</v>
      </c>
      <c r="AP43" s="52">
        <f>SUM(AO43/AQ43)*100</f>
        <v>100.1418030153143</v>
      </c>
      <c r="AQ43" s="1">
        <v>3191236.0889999997</v>
      </c>
      <c r="AR43" s="6">
        <v>4.0489303254960432E-2</v>
      </c>
      <c r="AS43" s="1">
        <v>2439914.7010000004</v>
      </c>
      <c r="AT43" s="6">
        <v>76.456728144001644</v>
      </c>
      <c r="AU43" s="1">
        <v>702649.89900000009</v>
      </c>
      <c r="AV43" s="6">
        <v>22.018110832413569</v>
      </c>
      <c r="AW43" s="1">
        <v>3142564.6</v>
      </c>
      <c r="AX43" s="4">
        <v>98.474838976415228</v>
      </c>
      <c r="AY43" s="3">
        <v>6944340.9720000001</v>
      </c>
      <c r="AZ43" s="170">
        <f>SUM(AY43/BA43)*100</f>
        <v>96.663235545026822</v>
      </c>
      <c r="BA43" s="1">
        <v>7184055.9989999998</v>
      </c>
      <c r="BB43" s="6">
        <v>9.3051025625160044E-2</v>
      </c>
      <c r="BC43" s="1">
        <v>5324368.63</v>
      </c>
      <c r="BD43" s="6">
        <v>74.113684953752269</v>
      </c>
      <c r="BE43" s="1">
        <v>1543216.3509999993</v>
      </c>
      <c r="BF43" s="6">
        <v>21.481129200758048</v>
      </c>
      <c r="BG43" s="1">
        <v>6867584.9809999987</v>
      </c>
      <c r="BH43" s="4">
        <v>95.594814154510317</v>
      </c>
      <c r="BI43" s="156">
        <v>20487742.812000003</v>
      </c>
      <c r="BJ43" s="170">
        <f>SUM(BI43/BK43)*100</f>
        <v>100.8374622555191</v>
      </c>
      <c r="BK43" s="1">
        <v>20317590.659000002</v>
      </c>
      <c r="BL43" s="6">
        <v>0.25544020463380412</v>
      </c>
      <c r="BM43" s="1">
        <v>14176221.286000002</v>
      </c>
      <c r="BN43" s="6">
        <v>69.773141530048591</v>
      </c>
      <c r="BO43" s="1">
        <v>6053004.267</v>
      </c>
      <c r="BP43" s="6">
        <v>29.791939253972149</v>
      </c>
      <c r="BQ43" s="1">
        <v>20229225.553000003</v>
      </c>
      <c r="BR43" s="4">
        <v>99.565080784020736</v>
      </c>
      <c r="BS43" s="3">
        <v>1250406</v>
      </c>
      <c r="BT43" s="66">
        <f>SUM(BS43/BU43)*100</f>
        <v>98.533509427777105</v>
      </c>
      <c r="BU43" s="1">
        <v>1269016</v>
      </c>
      <c r="BV43" s="2">
        <v>2.2889365426982881E-2</v>
      </c>
      <c r="BW43" s="1">
        <v>1007915</v>
      </c>
      <c r="BX43" s="2">
        <v>79.424924508438039</v>
      </c>
      <c r="BY43" s="1">
        <v>205412</v>
      </c>
      <c r="BZ43" s="2">
        <v>16.18671474591337</v>
      </c>
      <c r="CA43" s="1">
        <v>1213327</v>
      </c>
      <c r="CB43" s="83">
        <v>95.611639254351402</v>
      </c>
      <c r="CC43" s="171">
        <v>1130042</v>
      </c>
      <c r="CD43" s="34">
        <f t="shared" ref="CD43:CD82" si="135">SUM(CC43/CE43)*100</f>
        <v>98.925429631179441</v>
      </c>
      <c r="CE43" s="158">
        <v>1142317</v>
      </c>
      <c r="CF43" s="2">
        <v>1.8496908747458594E-2</v>
      </c>
      <c r="CG43" s="158">
        <v>1080142</v>
      </c>
      <c r="CH43" s="2">
        <v>94.557115056503577</v>
      </c>
      <c r="CI43" s="158">
        <v>18983</v>
      </c>
      <c r="CJ43" s="2">
        <v>1.6617979072359075</v>
      </c>
      <c r="CK43" s="158">
        <v>1099125</v>
      </c>
      <c r="CL43" s="83">
        <v>96.218912963739484</v>
      </c>
      <c r="CM43" s="72">
        <v>1454643.1</v>
      </c>
      <c r="CN43" s="34">
        <f>SUM(CM43/CO43)*100</f>
        <v>65.619523598149399</v>
      </c>
      <c r="CO43" s="12">
        <v>2216784</v>
      </c>
      <c r="CP43" s="2">
        <v>4.4211945272765452E-2</v>
      </c>
      <c r="CQ43" s="12">
        <v>1371759</v>
      </c>
      <c r="CR43" s="2">
        <v>61.880589177836001</v>
      </c>
      <c r="CS43" s="12">
        <v>746037</v>
      </c>
      <c r="CT43" s="2">
        <v>33.654023125392463</v>
      </c>
      <c r="CU43" s="12">
        <v>2117796</v>
      </c>
      <c r="CV43" s="83">
        <v>95.534612303228457</v>
      </c>
      <c r="CW43" s="3">
        <v>1046097</v>
      </c>
      <c r="CX43" s="34">
        <f>SUM(CW43/CZ43)*100</f>
        <v>82.143011385096429</v>
      </c>
      <c r="CY43" s="1"/>
      <c r="CZ43" s="1">
        <v>1273507</v>
      </c>
      <c r="DA43" s="34">
        <f t="shared" ref="DA43:DA59" si="136">SUM(CZ43/CZ$82)*100</f>
        <v>4.0516312010279922E-2</v>
      </c>
      <c r="DB43" s="1">
        <v>762140</v>
      </c>
      <c r="DC43" s="34">
        <f t="shared" ref="DC43:DC59" si="137">SUM(DB43/CZ43)*100</f>
        <v>59.845764491282736</v>
      </c>
      <c r="DD43" s="1">
        <v>356409</v>
      </c>
      <c r="DE43" s="34">
        <f t="shared" ref="DE43:DE59" si="138">SUM(DD43/CZ43)*100</f>
        <v>27.986418606258152</v>
      </c>
      <c r="DF43" s="1">
        <f t="shared" si="70"/>
        <v>1118549</v>
      </c>
      <c r="DG43" s="33">
        <f t="shared" ref="DG43:DG59" si="139">SUM(DF43/CZ43)*100</f>
        <v>87.832183097540877</v>
      </c>
      <c r="DH43" s="138"/>
      <c r="DI43" s="33">
        <f t="shared" ref="DI43:DI59" si="140">SUM(DH43/CZ43)*100</f>
        <v>0</v>
      </c>
      <c r="DJ43" s="159"/>
      <c r="DK43" s="160">
        <v>1591706</v>
      </c>
      <c r="DL43" s="142">
        <f t="shared" ref="DL43:DL57" si="141">SUM(DK43/DK$82)*100</f>
        <v>5.589291156365226E-2</v>
      </c>
      <c r="DM43" s="160">
        <v>1166089</v>
      </c>
      <c r="DN43" s="142">
        <f t="shared" ref="DN43:DN57" si="142">SUM(DM43/DK43)*100</f>
        <v>73.260325713416933</v>
      </c>
      <c r="DO43" s="160">
        <v>109532</v>
      </c>
      <c r="DP43" s="143">
        <f t="shared" ref="DP43:DP57" si="143">SUM(DO43/DK43)*100</f>
        <v>6.8814215690586069</v>
      </c>
      <c r="DQ43" s="160">
        <f t="shared" si="47"/>
        <v>1275621</v>
      </c>
      <c r="DR43" s="143">
        <f t="shared" ref="DR43:DR57" si="144">SUM(DQ43/DK43)*100</f>
        <v>80.141747282475535</v>
      </c>
      <c r="DS43" s="160">
        <v>1730652</v>
      </c>
      <c r="DT43" s="169">
        <f t="shared" ref="DT43:DT57" si="145">SUM(DS43/DK43)*100</f>
        <v>108.72937590233371</v>
      </c>
      <c r="DU43" s="3"/>
      <c r="DV43" s="1">
        <v>1286021</v>
      </c>
      <c r="DW43" s="142">
        <f t="shared" si="77"/>
        <v>6.7874564632978363E-2</v>
      </c>
      <c r="DX43" s="1">
        <v>314697</v>
      </c>
      <c r="DY43" s="142">
        <f t="shared" si="78"/>
        <v>24.470595736772573</v>
      </c>
      <c r="DZ43" s="1">
        <v>35838</v>
      </c>
      <c r="EA43" s="143">
        <f t="shared" si="79"/>
        <v>2.7867352088340702</v>
      </c>
      <c r="EB43" s="1">
        <f t="shared" si="48"/>
        <v>350535</v>
      </c>
      <c r="EC43" s="143">
        <f t="shared" si="80"/>
        <v>27.257330945606643</v>
      </c>
      <c r="ED43" s="1">
        <v>707850</v>
      </c>
      <c r="EE43" s="143">
        <f t="shared" si="81"/>
        <v>224.93064757528671</v>
      </c>
      <c r="EF43" s="1"/>
      <c r="EG43" s="1">
        <v>1411051</v>
      </c>
      <c r="EH43" s="142">
        <f t="shared" si="82"/>
        <v>9.2169535893576335E-2</v>
      </c>
      <c r="EI43" s="1">
        <v>371550</v>
      </c>
      <c r="EJ43" s="142">
        <f t="shared" si="83"/>
        <v>26.331436638363886</v>
      </c>
      <c r="EK43" s="1">
        <v>62585</v>
      </c>
      <c r="EL43" s="143">
        <f t="shared" si="84"/>
        <v>4.4353464190876162</v>
      </c>
      <c r="EM43" s="1">
        <f t="shared" si="49"/>
        <v>434135</v>
      </c>
      <c r="EN43" s="143">
        <f t="shared" si="85"/>
        <v>30.766783057451502</v>
      </c>
      <c r="EO43" s="1">
        <v>834420</v>
      </c>
      <c r="EP43" s="169">
        <f t="shared" si="86"/>
        <v>59.134645027004694</v>
      </c>
      <c r="EQ43" s="3"/>
      <c r="ER43" s="1">
        <v>1314736</v>
      </c>
      <c r="ES43" s="142">
        <f t="shared" si="87"/>
        <v>0.1010727112167914</v>
      </c>
      <c r="ET43" s="1">
        <v>1022435</v>
      </c>
      <c r="EU43" s="142">
        <f t="shared" si="88"/>
        <v>77.767323629991111</v>
      </c>
      <c r="EV43" s="1">
        <v>56803</v>
      </c>
      <c r="EW43" s="143">
        <f t="shared" si="89"/>
        <v>4.3204871548356474</v>
      </c>
      <c r="EX43" s="1">
        <f t="shared" si="50"/>
        <v>1079238</v>
      </c>
      <c r="EY43" s="143">
        <f t="shared" si="90"/>
        <v>82.087810784826758</v>
      </c>
      <c r="EZ43" s="1">
        <v>1313945</v>
      </c>
      <c r="FA43" s="169">
        <f t="shared" si="91"/>
        <v>99.939835830159069</v>
      </c>
      <c r="FB43" s="3"/>
      <c r="FC43" s="1">
        <v>427814</v>
      </c>
      <c r="FD43" s="142">
        <f t="shared" si="92"/>
        <v>4.3248946017845818E-2</v>
      </c>
      <c r="FE43" s="1">
        <v>346363</v>
      </c>
      <c r="FF43" s="142">
        <f t="shared" si="93"/>
        <v>80.961118616969046</v>
      </c>
      <c r="FG43" s="1">
        <v>20961</v>
      </c>
      <c r="FH43" s="143">
        <f t="shared" si="94"/>
        <v>4.899559154211877</v>
      </c>
      <c r="FI43" s="1">
        <f t="shared" si="51"/>
        <v>367324</v>
      </c>
      <c r="FJ43" s="143">
        <f t="shared" si="95"/>
        <v>85.860677771180931</v>
      </c>
      <c r="FK43" s="1">
        <v>378088</v>
      </c>
      <c r="FL43" s="169">
        <f t="shared" si="96"/>
        <v>88.376724464370028</v>
      </c>
      <c r="FM43" s="155"/>
      <c r="FN43" s="1">
        <v>156121</v>
      </c>
      <c r="FO43" s="142">
        <f t="shared" si="97"/>
        <v>2.060913969843968E-2</v>
      </c>
      <c r="FP43" s="1">
        <v>22254</v>
      </c>
      <c r="FQ43" s="142">
        <f t="shared" si="98"/>
        <v>14.254328373505166</v>
      </c>
      <c r="FR43" s="1"/>
      <c r="FS43" s="143">
        <f t="shared" si="99"/>
        <v>0</v>
      </c>
      <c r="FT43" s="1">
        <f t="shared" si="52"/>
        <v>22254</v>
      </c>
      <c r="FU43" s="143">
        <f t="shared" si="100"/>
        <v>14.254328373505166</v>
      </c>
      <c r="FV43" s="1">
        <v>154072</v>
      </c>
      <c r="FW43" s="169">
        <f t="shared" si="101"/>
        <v>98.687556446602315</v>
      </c>
      <c r="FX43" s="3"/>
      <c r="FY43" s="1">
        <v>34351</v>
      </c>
      <c r="FZ43" s="142">
        <f t="shared" si="102"/>
        <v>7.0079477457516371E-3</v>
      </c>
      <c r="GA43" s="1">
        <v>20712</v>
      </c>
      <c r="GB43" s="142">
        <f t="shared" si="103"/>
        <v>60.295187913015639</v>
      </c>
      <c r="GC43" s="1"/>
      <c r="GD43" s="143">
        <f t="shared" si="104"/>
        <v>0</v>
      </c>
      <c r="GE43" s="1">
        <f t="shared" si="53"/>
        <v>20712</v>
      </c>
      <c r="GF43" s="143">
        <f t="shared" si="105"/>
        <v>60.295187913015639</v>
      </c>
      <c r="GG43" s="1">
        <v>37423</v>
      </c>
      <c r="GH43" s="169">
        <f t="shared" si="106"/>
        <v>108.94297109254461</v>
      </c>
      <c r="GI43" s="3"/>
      <c r="GJ43" s="1">
        <v>43456.6</v>
      </c>
      <c r="GK43" s="142">
        <f t="shared" si="107"/>
        <v>1.2160575334844232E-2</v>
      </c>
      <c r="GL43" s="1">
        <v>23938</v>
      </c>
      <c r="GM43" s="142">
        <f t="shared" si="108"/>
        <v>55.084843268916572</v>
      </c>
      <c r="GN43" s="1"/>
      <c r="GO43" s="143">
        <f t="shared" si="109"/>
        <v>0</v>
      </c>
      <c r="GP43" s="1">
        <f t="shared" si="54"/>
        <v>23938</v>
      </c>
      <c r="GQ43" s="143">
        <f t="shared" si="110"/>
        <v>55.084843268916572</v>
      </c>
      <c r="GR43" s="1">
        <v>40503.5</v>
      </c>
      <c r="GS43" s="169">
        <f t="shared" si="111"/>
        <v>93.204484474165028</v>
      </c>
      <c r="GT43" s="3"/>
      <c r="GU43" s="1">
        <v>18547</v>
      </c>
      <c r="GV43" s="142">
        <f t="shared" si="112"/>
        <v>7.9860171062389601E-3</v>
      </c>
      <c r="GW43" s="1">
        <v>11246.2</v>
      </c>
      <c r="GX43" s="142">
        <f t="shared" si="113"/>
        <v>60.636221491346312</v>
      </c>
      <c r="GY43" s="1"/>
      <c r="GZ43" s="143">
        <f t="shared" si="114"/>
        <v>0</v>
      </c>
      <c r="HA43" s="1">
        <f t="shared" si="55"/>
        <v>11246.2</v>
      </c>
      <c r="HB43" s="143">
        <f t="shared" si="115"/>
        <v>60.636221491346312</v>
      </c>
      <c r="HC43" s="1">
        <v>33961.699999999997</v>
      </c>
      <c r="HD43" s="169">
        <f t="shared" si="116"/>
        <v>183.11155442928774</v>
      </c>
      <c r="HE43" s="3"/>
      <c r="HF43" s="1">
        <v>23699</v>
      </c>
      <c r="HG43" s="142">
        <f t="shared" si="117"/>
        <v>1.324184942851309E-2</v>
      </c>
      <c r="HH43" s="1">
        <v>15328.4</v>
      </c>
      <c r="HI43" s="142">
        <f t="shared" si="118"/>
        <v>64.679522342714876</v>
      </c>
      <c r="HJ43" s="1">
        <v>125.2</v>
      </c>
      <c r="HK43" s="143">
        <f t="shared" si="119"/>
        <v>0.52829233300983169</v>
      </c>
      <c r="HL43" s="1">
        <f t="shared" si="56"/>
        <v>15453.6</v>
      </c>
      <c r="HM43" s="143">
        <f t="shared" si="120"/>
        <v>65.20781467572472</v>
      </c>
      <c r="HN43" s="1">
        <v>25929.599999999999</v>
      </c>
      <c r="HO43" s="169">
        <f t="shared" si="121"/>
        <v>109.4122114857167</v>
      </c>
      <c r="HP43" s="1">
        <v>21979</v>
      </c>
      <c r="HQ43" s="142">
        <f t="shared" si="122"/>
        <v>1.577118744780584E-2</v>
      </c>
      <c r="HR43" s="1">
        <v>8519.6</v>
      </c>
      <c r="HS43" s="142">
        <f t="shared" si="123"/>
        <v>38.762455070749354</v>
      </c>
      <c r="HT43" s="1">
        <v>12985.2</v>
      </c>
      <c r="HU43" s="139"/>
      <c r="HV43" s="1">
        <v>19829</v>
      </c>
      <c r="HW43" s="142">
        <f t="shared" si="124"/>
        <v>2.0251537164336912E-2</v>
      </c>
      <c r="HX43" s="1">
        <v>6646</v>
      </c>
      <c r="HY43" s="142">
        <f t="shared" si="125"/>
        <v>33.516566644813153</v>
      </c>
      <c r="HZ43" s="1">
        <v>17910.599999999999</v>
      </c>
      <c r="IA43" s="169">
        <f t="shared" si="126"/>
        <v>210.2281797267477</v>
      </c>
      <c r="IB43" s="1">
        <v>7497</v>
      </c>
      <c r="IC43" s="142">
        <f t="shared" si="127"/>
        <v>1.0107474977659507E-2</v>
      </c>
      <c r="ID43" s="1">
        <v>3313.8</v>
      </c>
      <c r="IE43" s="142">
        <f t="shared" si="128"/>
        <v>44.201680672268914</v>
      </c>
      <c r="IF43" s="1">
        <v>6899</v>
      </c>
      <c r="IG43" s="139"/>
      <c r="IH43" s="1">
        <v>3372.8</v>
      </c>
      <c r="II43" s="142">
        <f t="shared" si="129"/>
        <v>5.2552247795178992E-3</v>
      </c>
      <c r="IJ43" s="1">
        <v>2235.4</v>
      </c>
      <c r="IK43" s="142">
        <f t="shared" si="130"/>
        <v>66.277277039848187</v>
      </c>
      <c r="IL43" s="1">
        <v>3450.6</v>
      </c>
      <c r="IM43" s="169">
        <f t="shared" si="131"/>
        <v>104.12819120043453</v>
      </c>
      <c r="IN43" s="1">
        <v>6607</v>
      </c>
      <c r="IO43" s="142">
        <f t="shared" si="132"/>
        <v>1.6385680924703171E-2</v>
      </c>
      <c r="IP43" s="1">
        <v>1581.1</v>
      </c>
      <c r="IQ43" s="142">
        <f t="shared" si="133"/>
        <v>23.930679582261234</v>
      </c>
      <c r="IR43" s="1">
        <v>2052.1999999999998</v>
      </c>
      <c r="IS43" s="169">
        <f t="shared" si="134"/>
        <v>91.804598729533851</v>
      </c>
    </row>
    <row r="44" spans="1:253" x14ac:dyDescent="0.2">
      <c r="A44" s="193" t="s">
        <v>7</v>
      </c>
      <c r="B44" s="47">
        <v>81065621.758000001</v>
      </c>
      <c r="C44" s="52">
        <f t="shared" ref="C44:C82" si="146">SUM(B44/E44)*100</f>
        <v>97.656294978412845</v>
      </c>
      <c r="D44" s="23">
        <v>85733019.838</v>
      </c>
      <c r="E44" s="23">
        <v>83011158.447000012</v>
      </c>
      <c r="F44" s="29">
        <v>0.96261451758281269</v>
      </c>
      <c r="G44" s="23">
        <v>0</v>
      </c>
      <c r="H44" s="23">
        <v>83011158.447000012</v>
      </c>
      <c r="I44" s="23">
        <v>31819482.269000001</v>
      </c>
      <c r="J44" s="29">
        <v>38.331572362426108</v>
      </c>
      <c r="K44" s="7">
        <v>41686492.916000001</v>
      </c>
      <c r="L44" s="29">
        <v>50.217939004688752</v>
      </c>
      <c r="M44" s="23">
        <v>73505975.185000002</v>
      </c>
      <c r="N44" s="54">
        <v>88.54951136711486</v>
      </c>
      <c r="O44" s="3">
        <v>90964952.842999995</v>
      </c>
      <c r="P44" s="52">
        <f t="shared" ref="P44:P82" si="147">SUM(O44/R44)*100</f>
        <v>110.94123247536531</v>
      </c>
      <c r="Q44" s="1">
        <v>59059870.710999995</v>
      </c>
      <c r="R44" s="1">
        <v>81993818.540999994</v>
      </c>
      <c r="S44" s="2">
        <v>0.78074689319558799</v>
      </c>
      <c r="T44" s="1">
        <v>0</v>
      </c>
      <c r="U44" s="1">
        <v>81993818.540999994</v>
      </c>
      <c r="V44" s="1">
        <v>34472546.636</v>
      </c>
      <c r="W44" s="2">
        <v>42.042860363629032</v>
      </c>
      <c r="X44" s="1">
        <v>45185084.276999995</v>
      </c>
      <c r="Y44" s="2">
        <v>55.107915549030992</v>
      </c>
      <c r="Z44" s="1">
        <v>79657630.912999988</v>
      </c>
      <c r="AA44" s="4">
        <v>97.150775912660023</v>
      </c>
      <c r="AB44" s="138">
        <v>33628449.064000003</v>
      </c>
      <c r="AC44" s="52">
        <f t="shared" ref="AC44:AC82" si="148">SUM(AB44/AE44)*100</f>
        <v>106.26664661020362</v>
      </c>
      <c r="AD44" s="1">
        <v>72535320</v>
      </c>
      <c r="AE44" s="1">
        <v>31645346.998999998</v>
      </c>
      <c r="AF44" s="6">
        <v>0.36981619551924344</v>
      </c>
      <c r="AG44" s="1">
        <v>0</v>
      </c>
      <c r="AH44" s="1">
        <v>31645346.998999998</v>
      </c>
      <c r="AI44" s="1">
        <v>14962112.438999999</v>
      </c>
      <c r="AJ44" s="11">
        <v>47.280607918354647</v>
      </c>
      <c r="AK44" s="1">
        <v>15921121.443999998</v>
      </c>
      <c r="AL44" s="11">
        <v>50.311097693139885</v>
      </c>
      <c r="AM44" s="1">
        <v>30883233.882999998</v>
      </c>
      <c r="AN44" s="86">
        <v>97.591705611494532</v>
      </c>
      <c r="AO44" s="3">
        <v>28571237.541999999</v>
      </c>
      <c r="AP44" s="52">
        <f t="shared" ref="AP44:AP82" si="149">SUM(AO44/AQ44)*100</f>
        <v>66.215294775457494</v>
      </c>
      <c r="AQ44" s="1">
        <v>43148999.998999998</v>
      </c>
      <c r="AR44" s="6">
        <v>0.54745963550921684</v>
      </c>
      <c r="AS44" s="1">
        <v>24047248.530000001</v>
      </c>
      <c r="AT44" s="6">
        <v>55.730720365610573</v>
      </c>
      <c r="AU44" s="1">
        <v>17735867.339000002</v>
      </c>
      <c r="AV44" s="6">
        <v>41.10377375932476</v>
      </c>
      <c r="AW44" s="1">
        <v>41783115.869000003</v>
      </c>
      <c r="AX44" s="4">
        <v>96.834494124935347</v>
      </c>
      <c r="AY44" s="3">
        <v>40411315.964999996</v>
      </c>
      <c r="AZ44" s="170">
        <f t="shared" ref="AZ44:AZ82" si="150">SUM(AY44/BA44)*100</f>
        <v>104.02099741279038</v>
      </c>
      <c r="BA44" s="1">
        <v>38849191</v>
      </c>
      <c r="BB44" s="6">
        <v>0.50319166049943498</v>
      </c>
      <c r="BC44" s="1">
        <v>15805721.027999999</v>
      </c>
      <c r="BD44" s="6">
        <v>40.684813817615918</v>
      </c>
      <c r="BE44" s="1">
        <v>20579711.274999999</v>
      </c>
      <c r="BF44" s="6">
        <v>52.973332893856139</v>
      </c>
      <c r="BG44" s="1">
        <v>36385432.302999996</v>
      </c>
      <c r="BH44" s="4">
        <v>93.658146711472043</v>
      </c>
      <c r="BI44" s="156">
        <v>34964824.100000001</v>
      </c>
      <c r="BJ44" s="170">
        <f t="shared" ref="BJ44:BJ82" si="151">SUM(BI44/BK44)*100</f>
        <v>52.094510206012423</v>
      </c>
      <c r="BK44" s="1">
        <v>67118059.008000001</v>
      </c>
      <c r="BL44" s="6">
        <v>0.8438328646035973</v>
      </c>
      <c r="BM44" s="1">
        <v>32968232.795000006</v>
      </c>
      <c r="BN44" s="6">
        <v>49.119764907192007</v>
      </c>
      <c r="BO44" s="1">
        <v>29181568.301000003</v>
      </c>
      <c r="BP44" s="6">
        <v>43.477968124080832</v>
      </c>
      <c r="BQ44" s="1">
        <v>62149801.096000008</v>
      </c>
      <c r="BR44" s="4">
        <v>92.597733031272838</v>
      </c>
      <c r="BS44" s="3">
        <v>13465137</v>
      </c>
      <c r="BT44" s="66">
        <f t="shared" ref="BT44:BT82" si="152">SUM(BS44/BU44)*100</f>
        <v>41.048298555428588</v>
      </c>
      <c r="BU44" s="1">
        <v>32803155</v>
      </c>
      <c r="BV44" s="2">
        <v>0.5916737077806431</v>
      </c>
      <c r="BW44" s="1">
        <v>10180521</v>
      </c>
      <c r="BX44" s="2">
        <v>31.035188535980762</v>
      </c>
      <c r="BY44" s="1">
        <v>13026602</v>
      </c>
      <c r="BZ44" s="2">
        <v>39.711430196272282</v>
      </c>
      <c r="CA44" s="1">
        <v>23207123</v>
      </c>
      <c r="CB44" s="83">
        <v>70.74661873225304</v>
      </c>
      <c r="CC44" s="171">
        <v>14294712</v>
      </c>
      <c r="CD44" s="34">
        <f t="shared" si="135"/>
        <v>75.76052217991608</v>
      </c>
      <c r="CE44" s="158">
        <v>18868286</v>
      </c>
      <c r="CF44" s="2">
        <v>0.30552374197613319</v>
      </c>
      <c r="CG44" s="158">
        <v>12042586</v>
      </c>
      <c r="CH44" s="2">
        <v>63.824483050553717</v>
      </c>
      <c r="CI44" s="158">
        <v>4705908</v>
      </c>
      <c r="CJ44" s="2">
        <v>24.94083458349105</v>
      </c>
      <c r="CK44" s="158">
        <v>16748494</v>
      </c>
      <c r="CL44" s="83">
        <v>88.765317634044777</v>
      </c>
      <c r="CM44" s="72">
        <v>22398021.5</v>
      </c>
      <c r="CN44" s="34">
        <f t="shared" ref="CN44:CN82" si="153">SUM(CM44/CO44)*100</f>
        <v>75.800111149700001</v>
      </c>
      <c r="CO44" s="12">
        <v>29548797.700000003</v>
      </c>
      <c r="CP44" s="2">
        <v>0.58932662216454901</v>
      </c>
      <c r="CQ44" s="12">
        <v>17750610.099999998</v>
      </c>
      <c r="CR44" s="2">
        <v>60.07219068679737</v>
      </c>
      <c r="CS44" s="12">
        <v>7413504.7999999998</v>
      </c>
      <c r="CT44" s="2">
        <v>25.089023503653411</v>
      </c>
      <c r="CU44" s="12">
        <v>25164114.899999999</v>
      </c>
      <c r="CV44" s="83">
        <v>85.161214190450778</v>
      </c>
      <c r="CW44" s="3">
        <v>16647569.1</v>
      </c>
      <c r="CX44" s="34">
        <f t="shared" ref="CX44:CX82" si="154">SUM(CW44/CZ44)*100</f>
        <v>84.249280864079097</v>
      </c>
      <c r="CY44" s="1"/>
      <c r="CZ44" s="1">
        <v>19759894.600000001</v>
      </c>
      <c r="DA44" s="34">
        <f t="shared" si="136"/>
        <v>0.6286561871303773</v>
      </c>
      <c r="DB44" s="1">
        <v>8230463.9000000004</v>
      </c>
      <c r="DC44" s="34">
        <f t="shared" si="137"/>
        <v>41.652367416980049</v>
      </c>
      <c r="DD44" s="1">
        <v>3380682</v>
      </c>
      <c r="DE44" s="34">
        <f t="shared" si="138"/>
        <v>17.108805833407633</v>
      </c>
      <c r="DF44" s="1">
        <f t="shared" si="70"/>
        <v>11611145.9</v>
      </c>
      <c r="DG44" s="33">
        <f t="shared" si="139"/>
        <v>58.761173250387678</v>
      </c>
      <c r="DH44" s="138"/>
      <c r="DI44" s="33">
        <f t="shared" si="140"/>
        <v>0</v>
      </c>
      <c r="DJ44" s="159"/>
      <c r="DK44" s="160">
        <v>10816918.6</v>
      </c>
      <c r="DL44" s="142">
        <f t="shared" si="141"/>
        <v>0.37983715252755545</v>
      </c>
      <c r="DM44" s="160">
        <v>6251714.9000000004</v>
      </c>
      <c r="DN44" s="142">
        <f t="shared" si="142"/>
        <v>57.795709953849524</v>
      </c>
      <c r="DO44" s="160">
        <v>2611688.6</v>
      </c>
      <c r="DP44" s="143">
        <f t="shared" si="143"/>
        <v>24.144478631835135</v>
      </c>
      <c r="DQ44" s="160">
        <f t="shared" si="47"/>
        <v>8863403.5</v>
      </c>
      <c r="DR44" s="143">
        <f t="shared" si="144"/>
        <v>81.940188585684666</v>
      </c>
      <c r="DS44" s="160">
        <v>9916094.5999999996</v>
      </c>
      <c r="DT44" s="169">
        <f t="shared" si="145"/>
        <v>91.672083027415965</v>
      </c>
      <c r="DU44" s="3"/>
      <c r="DV44" s="1">
        <v>10800616.300000001</v>
      </c>
      <c r="DW44" s="142">
        <f t="shared" si="77"/>
        <v>0.57004289131386643</v>
      </c>
      <c r="DX44" s="1">
        <v>7265882.7999999998</v>
      </c>
      <c r="DY44" s="142">
        <f t="shared" si="78"/>
        <v>67.272853679655299</v>
      </c>
      <c r="DZ44" s="1">
        <v>2599239.7000000002</v>
      </c>
      <c r="EA44" s="143">
        <f t="shared" si="79"/>
        <v>24.065660956773367</v>
      </c>
      <c r="EB44" s="1">
        <f t="shared" si="48"/>
        <v>9865122.5</v>
      </c>
      <c r="EC44" s="143">
        <f t="shared" si="80"/>
        <v>91.338514636428656</v>
      </c>
      <c r="ED44" s="1">
        <v>8192190.4000000004</v>
      </c>
      <c r="EE44" s="143">
        <f t="shared" si="81"/>
        <v>112.74872751869877</v>
      </c>
      <c r="EF44" s="1"/>
      <c r="EG44" s="1">
        <v>11659108.199999999</v>
      </c>
      <c r="EH44" s="142">
        <f t="shared" si="82"/>
        <v>0.76157034134626611</v>
      </c>
      <c r="EI44" s="1">
        <v>5237901</v>
      </c>
      <c r="EJ44" s="142">
        <f t="shared" si="83"/>
        <v>44.925400040459358</v>
      </c>
      <c r="EK44" s="1">
        <v>2371635.1</v>
      </c>
      <c r="EL44" s="143">
        <f t="shared" si="84"/>
        <v>20.341479462382896</v>
      </c>
      <c r="EM44" s="1">
        <f t="shared" si="49"/>
        <v>7609536.0999999996</v>
      </c>
      <c r="EN44" s="143">
        <f t="shared" si="85"/>
        <v>65.266879502842244</v>
      </c>
      <c r="EO44" s="1">
        <v>5522630.9000000004</v>
      </c>
      <c r="EP44" s="169">
        <f t="shared" si="86"/>
        <v>47.367524215960195</v>
      </c>
      <c r="EQ44" s="3"/>
      <c r="ER44" s="1">
        <v>9814084.8000000007</v>
      </c>
      <c r="ES44" s="142">
        <f t="shared" si="87"/>
        <v>0.75447554402366868</v>
      </c>
      <c r="ET44" s="1">
        <v>6529897</v>
      </c>
      <c r="EU44" s="142">
        <f t="shared" si="88"/>
        <v>66.535974908225768</v>
      </c>
      <c r="EV44" s="1">
        <v>661099.4</v>
      </c>
      <c r="EW44" s="143">
        <f t="shared" si="89"/>
        <v>6.7362307690677383</v>
      </c>
      <c r="EX44" s="1">
        <f t="shared" si="50"/>
        <v>7190996.4000000004</v>
      </c>
      <c r="EY44" s="143">
        <f t="shared" si="90"/>
        <v>73.272205677293513</v>
      </c>
      <c r="EZ44" s="1">
        <v>7284216.0999999996</v>
      </c>
      <c r="FA44" s="169">
        <f t="shared" si="91"/>
        <v>74.222061949169202</v>
      </c>
      <c r="FB44" s="3"/>
      <c r="FC44" s="1">
        <v>8395182.9000000004</v>
      </c>
      <c r="FD44" s="142">
        <f t="shared" si="92"/>
        <v>0.84869315181841243</v>
      </c>
      <c r="FE44" s="1">
        <v>5860272.9000000004</v>
      </c>
      <c r="FF44" s="142">
        <f t="shared" si="93"/>
        <v>69.805184351611928</v>
      </c>
      <c r="FG44" s="1">
        <v>94237.6</v>
      </c>
      <c r="FH44" s="143">
        <f t="shared" si="94"/>
        <v>1.1225199155577659</v>
      </c>
      <c r="FI44" s="1">
        <f t="shared" si="51"/>
        <v>5954510.5</v>
      </c>
      <c r="FJ44" s="143">
        <f t="shared" si="95"/>
        <v>70.927704267169688</v>
      </c>
      <c r="FK44" s="1">
        <v>6370316</v>
      </c>
      <c r="FL44" s="169">
        <f t="shared" si="96"/>
        <v>75.880610057941681</v>
      </c>
      <c r="FM44" s="155"/>
      <c r="FN44" s="1">
        <v>4193393.7</v>
      </c>
      <c r="FO44" s="142">
        <f t="shared" si="97"/>
        <v>0.55355933265772606</v>
      </c>
      <c r="FP44" s="1">
        <v>2601265</v>
      </c>
      <c r="FQ44" s="142">
        <f t="shared" si="98"/>
        <v>62.032453570958523</v>
      </c>
      <c r="FR44" s="1">
        <v>68264.5</v>
      </c>
      <c r="FS44" s="143">
        <f t="shared" si="99"/>
        <v>1.6279058176674421</v>
      </c>
      <c r="FT44" s="1">
        <f t="shared" si="52"/>
        <v>2669529.5</v>
      </c>
      <c r="FU44" s="143">
        <f t="shared" si="100"/>
        <v>63.660359388625963</v>
      </c>
      <c r="FV44" s="1">
        <v>3781080.7</v>
      </c>
      <c r="FW44" s="169">
        <f t="shared" si="101"/>
        <v>90.167558080702037</v>
      </c>
      <c r="FX44" s="3"/>
      <c r="FY44" s="1">
        <v>1996385</v>
      </c>
      <c r="FZ44" s="142">
        <f t="shared" si="102"/>
        <v>0.4072825175512324</v>
      </c>
      <c r="GA44" s="1">
        <v>968011.8</v>
      </c>
      <c r="GB44" s="142">
        <f t="shared" si="103"/>
        <v>48.488232480207976</v>
      </c>
      <c r="GC44" s="1">
        <v>226477.3</v>
      </c>
      <c r="GD44" s="143">
        <f t="shared" si="104"/>
        <v>11.344369948682242</v>
      </c>
      <c r="GE44" s="1">
        <f t="shared" si="53"/>
        <v>1194489.1000000001</v>
      </c>
      <c r="GF44" s="143">
        <f t="shared" si="105"/>
        <v>59.832602428890226</v>
      </c>
      <c r="GG44" s="1">
        <v>1880101.2</v>
      </c>
      <c r="GH44" s="169">
        <f t="shared" si="106"/>
        <v>94.175281821893066</v>
      </c>
      <c r="GI44" s="3"/>
      <c r="GJ44" s="1">
        <v>837079.7</v>
      </c>
      <c r="GK44" s="142">
        <f t="shared" si="107"/>
        <v>0.23424222679912393</v>
      </c>
      <c r="GL44" s="1">
        <v>457951.6</v>
      </c>
      <c r="GM44" s="142">
        <f t="shared" si="108"/>
        <v>54.708243432495138</v>
      </c>
      <c r="GN44" s="1">
        <v>159546.5</v>
      </c>
      <c r="GO44" s="143">
        <f t="shared" si="109"/>
        <v>19.059893580025893</v>
      </c>
      <c r="GP44" s="1">
        <f t="shared" si="54"/>
        <v>617498.1</v>
      </c>
      <c r="GQ44" s="143">
        <f t="shared" si="110"/>
        <v>73.768137012521024</v>
      </c>
      <c r="GR44" s="1">
        <v>925604.2</v>
      </c>
      <c r="GS44" s="169">
        <f t="shared" si="111"/>
        <v>110.57539682302652</v>
      </c>
      <c r="GT44" s="3"/>
      <c r="GU44" s="1">
        <v>424078.6</v>
      </c>
      <c r="GV44" s="142">
        <f t="shared" si="112"/>
        <v>0.18260090332613732</v>
      </c>
      <c r="GW44" s="1">
        <v>237470.9</v>
      </c>
      <c r="GX44" s="142">
        <f t="shared" si="113"/>
        <v>55.996907177112917</v>
      </c>
      <c r="GY44" s="1">
        <v>26130.3</v>
      </c>
      <c r="GZ44" s="143">
        <f t="shared" si="114"/>
        <v>6.1616643707086372</v>
      </c>
      <c r="HA44" s="1">
        <f t="shared" si="55"/>
        <v>263601.2</v>
      </c>
      <c r="HB44" s="143">
        <f t="shared" si="115"/>
        <v>62.158571547821559</v>
      </c>
      <c r="HC44" s="1">
        <v>440616</v>
      </c>
      <c r="HD44" s="169">
        <f t="shared" si="116"/>
        <v>103.89960728978072</v>
      </c>
      <c r="HE44" s="3"/>
      <c r="HF44" s="1">
        <v>552608.69999999995</v>
      </c>
      <c r="HG44" s="142">
        <f t="shared" si="117"/>
        <v>0.30877088477515341</v>
      </c>
      <c r="HH44" s="1">
        <v>309193.2</v>
      </c>
      <c r="HI44" s="142">
        <f t="shared" si="118"/>
        <v>55.951562108957035</v>
      </c>
      <c r="HJ44" s="1">
        <v>36783</v>
      </c>
      <c r="HK44" s="143">
        <f t="shared" si="119"/>
        <v>6.6562469971971128</v>
      </c>
      <c r="HL44" s="1">
        <f t="shared" si="56"/>
        <v>345976.2</v>
      </c>
      <c r="HM44" s="143">
        <f t="shared" si="120"/>
        <v>62.607809106154143</v>
      </c>
      <c r="HN44" s="1">
        <v>415122.2</v>
      </c>
      <c r="HO44" s="169">
        <f t="shared" si="121"/>
        <v>75.120460463253664</v>
      </c>
      <c r="HP44" s="1">
        <v>383578.2</v>
      </c>
      <c r="HQ44" s="142">
        <f t="shared" si="122"/>
        <v>0.27523925988861903</v>
      </c>
      <c r="HR44" s="1">
        <v>231161.4</v>
      </c>
      <c r="HS44" s="142">
        <f t="shared" si="123"/>
        <v>60.264478012566926</v>
      </c>
      <c r="HT44" s="1">
        <v>396171.3</v>
      </c>
      <c r="HU44" s="139"/>
      <c r="HV44" s="1">
        <v>229912.4</v>
      </c>
      <c r="HW44" s="142">
        <f t="shared" si="124"/>
        <v>0.23481161496504585</v>
      </c>
      <c r="HX44" s="1">
        <v>129342.1</v>
      </c>
      <c r="HY44" s="142">
        <f t="shared" si="125"/>
        <v>56.25712227787627</v>
      </c>
      <c r="HZ44" s="1">
        <v>272799.59999999998</v>
      </c>
      <c r="IA44" s="169">
        <f t="shared" si="126"/>
        <v>118.01260937163384</v>
      </c>
      <c r="IB44" s="1">
        <v>210082.7</v>
      </c>
      <c r="IC44" s="142">
        <f t="shared" si="127"/>
        <v>0.28323404474978647</v>
      </c>
      <c r="ID44" s="1">
        <v>145392.6</v>
      </c>
      <c r="IE44" s="142">
        <f t="shared" si="128"/>
        <v>69.20731692804786</v>
      </c>
      <c r="IF44" s="1">
        <v>245153.5</v>
      </c>
      <c r="IG44" s="139"/>
      <c r="IH44" s="1">
        <v>152112.20000000001</v>
      </c>
      <c r="II44" s="142">
        <f t="shared" si="129"/>
        <v>0.23700895478741185</v>
      </c>
      <c r="IJ44" s="1">
        <v>113119.3</v>
      </c>
      <c r="IK44" s="142">
        <f t="shared" si="130"/>
        <v>74.365698477834115</v>
      </c>
      <c r="IL44" s="1">
        <v>205422.3</v>
      </c>
      <c r="IM44" s="169">
        <f t="shared" si="131"/>
        <v>141.28800227797012</v>
      </c>
      <c r="IN44" s="1">
        <v>115630</v>
      </c>
      <c r="IO44" s="142">
        <f t="shared" si="132"/>
        <v>0.28676801654660633</v>
      </c>
      <c r="IP44" s="1">
        <v>61589.7</v>
      </c>
      <c r="IQ44" s="142">
        <f t="shared" si="133"/>
        <v>53.264464239384232</v>
      </c>
      <c r="IR44" s="1">
        <v>131473.79999999999</v>
      </c>
      <c r="IS44" s="169">
        <f t="shared" si="134"/>
        <v>116.225789940355</v>
      </c>
    </row>
    <row r="45" spans="1:253" x14ac:dyDescent="0.2">
      <c r="A45" s="193" t="s">
        <v>8</v>
      </c>
      <c r="B45" s="47">
        <v>601973220.78100002</v>
      </c>
      <c r="C45" s="52">
        <f t="shared" si="146"/>
        <v>87.159640759382739</v>
      </c>
      <c r="D45" s="23">
        <v>680583532.12600017</v>
      </c>
      <c r="E45" s="23">
        <v>690655922.32400012</v>
      </c>
      <c r="F45" s="29">
        <v>8.0089885495105602</v>
      </c>
      <c r="G45" s="23">
        <v>0</v>
      </c>
      <c r="H45" s="23">
        <v>690655922.32400012</v>
      </c>
      <c r="I45" s="23">
        <v>456708405.75529999</v>
      </c>
      <c r="J45" s="29">
        <v>66.126763123743871</v>
      </c>
      <c r="K45" s="7">
        <v>188668850.69269991</v>
      </c>
      <c r="L45" s="29">
        <v>27.317343498314589</v>
      </c>
      <c r="M45" s="23">
        <v>645377256.44799995</v>
      </c>
      <c r="N45" s="54">
        <v>93.44410662205847</v>
      </c>
      <c r="O45" s="3">
        <v>536205989.74300015</v>
      </c>
      <c r="P45" s="52">
        <f t="shared" si="147"/>
        <v>86.011293553050507</v>
      </c>
      <c r="Q45" s="1">
        <v>614784216.28300011</v>
      </c>
      <c r="R45" s="1">
        <v>623413470.01400018</v>
      </c>
      <c r="S45" s="2">
        <v>5.9361563902079899</v>
      </c>
      <c r="T45" s="1">
        <v>0</v>
      </c>
      <c r="U45" s="1">
        <v>623413470.01400018</v>
      </c>
      <c r="V45" s="1">
        <v>414052638.16399997</v>
      </c>
      <c r="W45" s="2">
        <v>66.417018251899734</v>
      </c>
      <c r="X45" s="1">
        <v>194744579.57300001</v>
      </c>
      <c r="Y45" s="2">
        <v>31.238429860783501</v>
      </c>
      <c r="Z45" s="1">
        <v>608797217.73699999</v>
      </c>
      <c r="AA45" s="4">
        <v>97.655448112683231</v>
      </c>
      <c r="AB45" s="138">
        <v>491345094.19400001</v>
      </c>
      <c r="AC45" s="52">
        <f t="shared" si="148"/>
        <v>84.857480430734157</v>
      </c>
      <c r="AD45" s="1">
        <v>583839357.005</v>
      </c>
      <c r="AE45" s="1">
        <v>579023901.84100008</v>
      </c>
      <c r="AF45" s="6">
        <v>6.7666319633124319</v>
      </c>
      <c r="AG45" s="1">
        <v>912000</v>
      </c>
      <c r="AH45" s="1">
        <v>578111901.84100008</v>
      </c>
      <c r="AI45" s="1">
        <v>380917569.292</v>
      </c>
      <c r="AJ45" s="11">
        <v>65.786156336703343</v>
      </c>
      <c r="AK45" s="1">
        <v>167669967.352</v>
      </c>
      <c r="AL45" s="11">
        <v>28.95734818871815</v>
      </c>
      <c r="AM45" s="1">
        <v>548587536.64400005</v>
      </c>
      <c r="AN45" s="86">
        <v>94.7435045254215</v>
      </c>
      <c r="AO45" s="3">
        <v>414614246.00400001</v>
      </c>
      <c r="AP45" s="52">
        <f t="shared" si="149"/>
        <v>78.753989861851451</v>
      </c>
      <c r="AQ45" s="1">
        <v>526467607.20479989</v>
      </c>
      <c r="AR45" s="6">
        <v>6.6796394900097091</v>
      </c>
      <c r="AS45" s="1">
        <v>362071124.52800006</v>
      </c>
      <c r="AT45" s="6">
        <v>68.773675639867363</v>
      </c>
      <c r="AU45" s="1">
        <v>154913390.64000002</v>
      </c>
      <c r="AV45" s="6">
        <v>29.425056455512856</v>
      </c>
      <c r="AW45" s="1">
        <v>516984515.1680001</v>
      </c>
      <c r="AX45" s="4">
        <v>98.198732095380223</v>
      </c>
      <c r="AY45" s="3">
        <v>429952069.25599992</v>
      </c>
      <c r="AZ45" s="170">
        <f t="shared" si="150"/>
        <v>86.078409309492216</v>
      </c>
      <c r="BA45" s="1">
        <v>499488864.51900005</v>
      </c>
      <c r="BB45" s="6">
        <v>6.4695975557970549</v>
      </c>
      <c r="BC45" s="1">
        <v>376528136.704</v>
      </c>
      <c r="BD45" s="6">
        <v>75.382688874674059</v>
      </c>
      <c r="BE45" s="1">
        <v>112710621.97899999</v>
      </c>
      <c r="BF45" s="6">
        <v>22.565192136473062</v>
      </c>
      <c r="BG45" s="1">
        <v>489238758.68299997</v>
      </c>
      <c r="BH45" s="4">
        <v>97.947881011147103</v>
      </c>
      <c r="BI45" s="156">
        <v>392006113.33399999</v>
      </c>
      <c r="BJ45" s="170">
        <f t="shared" si="151"/>
        <v>84.363165320494787</v>
      </c>
      <c r="BK45" s="1">
        <v>464665013.273</v>
      </c>
      <c r="BL45" s="6">
        <v>5.8419390403481213</v>
      </c>
      <c r="BM45" s="1">
        <v>359780963.472</v>
      </c>
      <c r="BN45" s="6">
        <v>77.428029482525616</v>
      </c>
      <c r="BO45" s="1">
        <v>80436242.181999996</v>
      </c>
      <c r="BP45" s="6">
        <v>17.310587172342604</v>
      </c>
      <c r="BQ45" s="1">
        <v>440217205.65399998</v>
      </c>
      <c r="BR45" s="4">
        <v>94.73861665486821</v>
      </c>
      <c r="BS45" s="3">
        <v>378498108</v>
      </c>
      <c r="BT45" s="66">
        <f t="shared" si="152"/>
        <v>89.299903494515689</v>
      </c>
      <c r="BU45" s="1">
        <v>423850523</v>
      </c>
      <c r="BV45" s="2">
        <v>7.6450332441551669</v>
      </c>
      <c r="BW45" s="1">
        <v>348507421</v>
      </c>
      <c r="BX45" s="2">
        <v>82.224133766139062</v>
      </c>
      <c r="BY45" s="1">
        <v>65618743</v>
      </c>
      <c r="BZ45" s="2">
        <v>15.481576508518311</v>
      </c>
      <c r="CA45" s="1">
        <v>414126164</v>
      </c>
      <c r="CB45" s="83">
        <v>97.705710274657363</v>
      </c>
      <c r="CC45" s="171">
        <v>326625677</v>
      </c>
      <c r="CD45" s="34">
        <f t="shared" si="135"/>
        <v>93.76457428774701</v>
      </c>
      <c r="CE45" s="158">
        <v>348346568.5</v>
      </c>
      <c r="CF45" s="2">
        <v>5.6405837346680778</v>
      </c>
      <c r="CG45" s="158">
        <v>251062726</v>
      </c>
      <c r="CH45" s="2">
        <v>72.072685280377613</v>
      </c>
      <c r="CI45" s="158">
        <v>90332471</v>
      </c>
      <c r="CJ45" s="2">
        <v>25.931781498229402</v>
      </c>
      <c r="CK45" s="158">
        <v>341395197</v>
      </c>
      <c r="CL45" s="83">
        <v>98.004466778606997</v>
      </c>
      <c r="CM45" s="72">
        <v>304849508.30000001</v>
      </c>
      <c r="CN45" s="34">
        <f t="shared" si="153"/>
        <v>99.312521941900798</v>
      </c>
      <c r="CO45" s="12">
        <v>306959789.5</v>
      </c>
      <c r="CP45" s="2">
        <v>6.1220621469270808</v>
      </c>
      <c r="CQ45" s="12">
        <v>212876131.40000001</v>
      </c>
      <c r="CR45" s="2">
        <v>69.349842774765136</v>
      </c>
      <c r="CS45" s="12">
        <v>76035841.5</v>
      </c>
      <c r="CT45" s="2">
        <v>24.770619508129418</v>
      </c>
      <c r="CU45" s="12">
        <v>288911972.89999998</v>
      </c>
      <c r="CV45" s="83">
        <v>94.12046228289455</v>
      </c>
      <c r="CW45" s="3">
        <v>162856278.40000001</v>
      </c>
      <c r="CX45" s="34">
        <f t="shared" si="154"/>
        <v>93.688774445116735</v>
      </c>
      <c r="CY45" s="1"/>
      <c r="CZ45" s="1">
        <v>173826885.19999999</v>
      </c>
      <c r="DA45" s="34">
        <f t="shared" si="136"/>
        <v>5.5302596032360318</v>
      </c>
      <c r="DB45" s="1">
        <v>136183143.90000001</v>
      </c>
      <c r="DC45" s="34">
        <f t="shared" si="137"/>
        <v>78.344120210928111</v>
      </c>
      <c r="DD45" s="1">
        <v>32841783.899999999</v>
      </c>
      <c r="DE45" s="34">
        <f t="shared" si="138"/>
        <v>18.893385716607202</v>
      </c>
      <c r="DF45" s="1">
        <f t="shared" si="70"/>
        <v>169024927.80000001</v>
      </c>
      <c r="DG45" s="33">
        <f t="shared" si="139"/>
        <v>97.237505927535324</v>
      </c>
      <c r="DH45" s="138"/>
      <c r="DI45" s="33">
        <f t="shared" si="140"/>
        <v>0</v>
      </c>
      <c r="DJ45" s="159"/>
      <c r="DK45" s="160">
        <v>100915893.09999999</v>
      </c>
      <c r="DL45" s="142">
        <f t="shared" si="141"/>
        <v>3.5436714370651901</v>
      </c>
      <c r="DM45" s="160">
        <v>75754394</v>
      </c>
      <c r="DN45" s="142">
        <f t="shared" si="142"/>
        <v>75.066861792456365</v>
      </c>
      <c r="DO45" s="160">
        <v>19447795.300000001</v>
      </c>
      <c r="DP45" s="143">
        <f t="shared" si="143"/>
        <v>19.271290876580473</v>
      </c>
      <c r="DQ45" s="160">
        <f t="shared" si="47"/>
        <v>95202189.299999997</v>
      </c>
      <c r="DR45" s="143">
        <f t="shared" si="144"/>
        <v>94.338152669036816</v>
      </c>
      <c r="DS45" s="160">
        <v>91750403.599999994</v>
      </c>
      <c r="DT45" s="169">
        <f t="shared" si="145"/>
        <v>90.917694707494988</v>
      </c>
      <c r="DU45" s="3"/>
      <c r="DV45" s="1">
        <v>64676358.100000001</v>
      </c>
      <c r="DW45" s="142">
        <f t="shared" si="77"/>
        <v>3.4135365192979772</v>
      </c>
      <c r="DX45" s="1">
        <v>54926848.600000001</v>
      </c>
      <c r="DY45" s="142">
        <f t="shared" si="78"/>
        <v>84.925698065859407</v>
      </c>
      <c r="DZ45" s="1">
        <v>7664671.4000000004</v>
      </c>
      <c r="EA45" s="143">
        <f t="shared" si="79"/>
        <v>11.850808587813791</v>
      </c>
      <c r="EB45" s="1">
        <f t="shared" si="48"/>
        <v>62591520</v>
      </c>
      <c r="EC45" s="143">
        <f t="shared" si="80"/>
        <v>96.776506653673195</v>
      </c>
      <c r="ED45" s="1">
        <v>57083501.200000003</v>
      </c>
      <c r="EE45" s="143">
        <f t="shared" si="81"/>
        <v>103.92640876906236</v>
      </c>
      <c r="EF45" s="1"/>
      <c r="EG45" s="1"/>
      <c r="EH45" s="142">
        <f t="shared" si="82"/>
        <v>0</v>
      </c>
      <c r="EI45" s="1"/>
      <c r="EJ45" s="142" t="e">
        <f t="shared" si="83"/>
        <v>#DIV/0!</v>
      </c>
      <c r="EK45" s="1"/>
      <c r="EL45" s="143" t="e">
        <f t="shared" si="84"/>
        <v>#DIV/0!</v>
      </c>
      <c r="EM45" s="1">
        <f t="shared" si="49"/>
        <v>0</v>
      </c>
      <c r="EN45" s="143" t="e">
        <f t="shared" si="85"/>
        <v>#DIV/0!</v>
      </c>
      <c r="EO45" s="1"/>
      <c r="EP45" s="169" t="e">
        <f t="shared" si="86"/>
        <v>#DIV/0!</v>
      </c>
      <c r="EQ45" s="3"/>
      <c r="ER45" s="1"/>
      <c r="ES45" s="142">
        <f t="shared" si="87"/>
        <v>0</v>
      </c>
      <c r="ET45" s="1"/>
      <c r="EU45" s="142" t="e">
        <f t="shared" si="88"/>
        <v>#DIV/0!</v>
      </c>
      <c r="EV45" s="1"/>
      <c r="EW45" s="143" t="e">
        <f t="shared" si="89"/>
        <v>#DIV/0!</v>
      </c>
      <c r="EX45" s="1">
        <f t="shared" si="50"/>
        <v>0</v>
      </c>
      <c r="EY45" s="143" t="e">
        <f t="shared" si="90"/>
        <v>#DIV/0!</v>
      </c>
      <c r="EZ45" s="1"/>
      <c r="FA45" s="169" t="e">
        <f t="shared" si="91"/>
        <v>#DIV/0!</v>
      </c>
      <c r="FB45" s="3"/>
      <c r="FC45" s="1"/>
      <c r="FD45" s="142">
        <f t="shared" si="92"/>
        <v>0</v>
      </c>
      <c r="FE45" s="1"/>
      <c r="FF45" s="142" t="e">
        <f t="shared" si="93"/>
        <v>#DIV/0!</v>
      </c>
      <c r="FG45" s="1"/>
      <c r="FH45" s="143" t="e">
        <f t="shared" si="94"/>
        <v>#DIV/0!</v>
      </c>
      <c r="FI45" s="1">
        <f t="shared" si="51"/>
        <v>0</v>
      </c>
      <c r="FJ45" s="143" t="e">
        <f t="shared" si="95"/>
        <v>#DIV/0!</v>
      </c>
      <c r="FK45" s="1"/>
      <c r="FL45" s="169" t="e">
        <f t="shared" si="96"/>
        <v>#DIV/0!</v>
      </c>
      <c r="FM45" s="155"/>
      <c r="FN45" s="1"/>
      <c r="FO45" s="142">
        <f t="shared" si="97"/>
        <v>0</v>
      </c>
      <c r="FP45" s="1"/>
      <c r="FQ45" s="142" t="e">
        <f t="shared" si="98"/>
        <v>#DIV/0!</v>
      </c>
      <c r="FR45" s="1"/>
      <c r="FS45" s="143" t="e">
        <f t="shared" si="99"/>
        <v>#DIV/0!</v>
      </c>
      <c r="FT45" s="1">
        <f t="shared" si="52"/>
        <v>0</v>
      </c>
      <c r="FU45" s="143" t="e">
        <f t="shared" si="100"/>
        <v>#DIV/0!</v>
      </c>
      <c r="FV45" s="1"/>
      <c r="FW45" s="169" t="e">
        <f t="shared" si="101"/>
        <v>#DIV/0!</v>
      </c>
      <c r="FX45" s="3"/>
      <c r="FY45" s="1"/>
      <c r="FZ45" s="142">
        <f t="shared" si="102"/>
        <v>0</v>
      </c>
      <c r="GA45" s="1"/>
      <c r="GB45" s="142" t="e">
        <f t="shared" si="103"/>
        <v>#DIV/0!</v>
      </c>
      <c r="GC45" s="1"/>
      <c r="GD45" s="143" t="e">
        <f t="shared" si="104"/>
        <v>#DIV/0!</v>
      </c>
      <c r="GE45" s="1">
        <f t="shared" si="53"/>
        <v>0</v>
      </c>
      <c r="GF45" s="143" t="e">
        <f t="shared" si="105"/>
        <v>#DIV/0!</v>
      </c>
      <c r="GG45" s="1"/>
      <c r="GH45" s="169" t="e">
        <f t="shared" si="106"/>
        <v>#DIV/0!</v>
      </c>
      <c r="GI45" s="3"/>
      <c r="GJ45" s="1"/>
      <c r="GK45" s="142">
        <f t="shared" si="107"/>
        <v>0</v>
      </c>
      <c r="GL45" s="1"/>
      <c r="GM45" s="142" t="e">
        <f t="shared" si="108"/>
        <v>#DIV/0!</v>
      </c>
      <c r="GN45" s="1"/>
      <c r="GO45" s="143" t="e">
        <f t="shared" si="109"/>
        <v>#DIV/0!</v>
      </c>
      <c r="GP45" s="1">
        <f t="shared" si="54"/>
        <v>0</v>
      </c>
      <c r="GQ45" s="143" t="e">
        <f t="shared" si="110"/>
        <v>#DIV/0!</v>
      </c>
      <c r="GR45" s="1"/>
      <c r="GS45" s="169" t="e">
        <f t="shared" si="111"/>
        <v>#DIV/0!</v>
      </c>
      <c r="GT45" s="3"/>
      <c r="GU45" s="1"/>
      <c r="GV45" s="142">
        <f t="shared" si="112"/>
        <v>0</v>
      </c>
      <c r="GW45" s="1"/>
      <c r="GX45" s="142" t="e">
        <f t="shared" si="113"/>
        <v>#DIV/0!</v>
      </c>
      <c r="GY45" s="1"/>
      <c r="GZ45" s="143" t="e">
        <f t="shared" si="114"/>
        <v>#DIV/0!</v>
      </c>
      <c r="HA45" s="1">
        <f t="shared" si="55"/>
        <v>0</v>
      </c>
      <c r="HB45" s="143" t="e">
        <f t="shared" si="115"/>
        <v>#DIV/0!</v>
      </c>
      <c r="HC45" s="1"/>
      <c r="HD45" s="169" t="e">
        <f t="shared" si="116"/>
        <v>#DIV/0!</v>
      </c>
      <c r="HE45" s="3"/>
      <c r="HF45" s="1"/>
      <c r="HG45" s="142">
        <f t="shared" si="117"/>
        <v>0</v>
      </c>
      <c r="HH45" s="1"/>
      <c r="HI45" s="142" t="e">
        <f t="shared" si="118"/>
        <v>#DIV/0!</v>
      </c>
      <c r="HJ45" s="1"/>
      <c r="HK45" s="143" t="e">
        <f t="shared" si="119"/>
        <v>#DIV/0!</v>
      </c>
      <c r="HL45" s="1">
        <f t="shared" si="56"/>
        <v>0</v>
      </c>
      <c r="HM45" s="143" t="e">
        <f t="shared" si="120"/>
        <v>#DIV/0!</v>
      </c>
      <c r="HN45" s="1"/>
      <c r="HO45" s="169" t="e">
        <f t="shared" si="121"/>
        <v>#DIV/0!</v>
      </c>
      <c r="HP45" s="1"/>
      <c r="HQ45" s="142">
        <f t="shared" si="122"/>
        <v>0</v>
      </c>
      <c r="HR45" s="1"/>
      <c r="HS45" s="142" t="e">
        <f t="shared" si="123"/>
        <v>#DIV/0!</v>
      </c>
      <c r="HT45" s="1"/>
      <c r="HU45" s="139"/>
      <c r="HV45" s="1"/>
      <c r="HW45" s="142">
        <f t="shared" si="124"/>
        <v>0</v>
      </c>
      <c r="HX45" s="1"/>
      <c r="HY45" s="142" t="e">
        <f t="shared" si="125"/>
        <v>#DIV/0!</v>
      </c>
      <c r="HZ45" s="1"/>
      <c r="IA45" s="169" t="e">
        <f t="shared" si="126"/>
        <v>#DIV/0!</v>
      </c>
      <c r="IB45" s="1"/>
      <c r="IC45" s="142">
        <f t="shared" si="127"/>
        <v>0</v>
      </c>
      <c r="ID45" s="1"/>
      <c r="IE45" s="142" t="e">
        <f t="shared" si="128"/>
        <v>#DIV/0!</v>
      </c>
      <c r="IF45" s="1"/>
      <c r="IG45" s="139"/>
      <c r="IH45" s="1"/>
      <c r="II45" s="142">
        <f t="shared" si="129"/>
        <v>0</v>
      </c>
      <c r="IJ45" s="1"/>
      <c r="IK45" s="142" t="e">
        <f t="shared" si="130"/>
        <v>#DIV/0!</v>
      </c>
      <c r="IL45" s="1"/>
      <c r="IM45" s="169" t="e">
        <f t="shared" si="131"/>
        <v>#DIV/0!</v>
      </c>
      <c r="IN45" s="1"/>
      <c r="IO45" s="142">
        <f t="shared" si="132"/>
        <v>0</v>
      </c>
      <c r="IP45" s="1"/>
      <c r="IQ45" s="142" t="e">
        <f t="shared" si="133"/>
        <v>#DIV/0!</v>
      </c>
      <c r="IR45" s="1"/>
      <c r="IS45" s="169" t="e">
        <f t="shared" si="134"/>
        <v>#DIV/0!</v>
      </c>
    </row>
    <row r="46" spans="1:253" x14ac:dyDescent="0.2">
      <c r="A46" s="193" t="s">
        <v>37</v>
      </c>
      <c r="B46" s="47"/>
      <c r="C46" s="52"/>
      <c r="D46" s="23"/>
      <c r="E46" s="23"/>
      <c r="F46" s="29"/>
      <c r="G46" s="23"/>
      <c r="H46" s="23"/>
      <c r="I46" s="23"/>
      <c r="J46" s="29"/>
      <c r="K46" s="7"/>
      <c r="L46" s="29"/>
      <c r="M46" s="23"/>
      <c r="N46" s="54"/>
      <c r="O46" s="3"/>
      <c r="P46" s="52"/>
      <c r="Q46" s="1"/>
      <c r="R46" s="1"/>
      <c r="S46" s="2"/>
      <c r="T46" s="1"/>
      <c r="U46" s="1"/>
      <c r="V46" s="1"/>
      <c r="W46" s="2"/>
      <c r="X46" s="1"/>
      <c r="Y46" s="2"/>
      <c r="Z46" s="1"/>
      <c r="AA46" s="4"/>
      <c r="AB46" s="138">
        <v>0</v>
      </c>
      <c r="AC46" s="52"/>
      <c r="AD46" s="1">
        <v>8278293.3250000011</v>
      </c>
      <c r="AE46" s="1">
        <v>8278293.3250000011</v>
      </c>
      <c r="AF46" s="6">
        <v>9.6742403960386053E-2</v>
      </c>
      <c r="AG46" s="1">
        <v>0</v>
      </c>
      <c r="AH46" s="1">
        <v>8278293.3250000011</v>
      </c>
      <c r="AI46" s="1"/>
      <c r="AJ46" s="11"/>
      <c r="AK46" s="1">
        <v>0</v>
      </c>
      <c r="AL46" s="11">
        <v>0</v>
      </c>
      <c r="AM46" s="1">
        <v>0</v>
      </c>
      <c r="AN46" s="86"/>
      <c r="AO46" s="3">
        <v>6198399</v>
      </c>
      <c r="AP46" s="52">
        <f t="shared" si="149"/>
        <v>100</v>
      </c>
      <c r="AQ46" s="1">
        <v>6198399</v>
      </c>
      <c r="AR46" s="6">
        <v>7.864314949035521E-2</v>
      </c>
      <c r="AS46" s="1">
        <v>6022914.0939999996</v>
      </c>
      <c r="AT46" s="6">
        <v>97.168867218776967</v>
      </c>
      <c r="AU46" s="1">
        <v>153275.51</v>
      </c>
      <c r="AV46" s="6">
        <v>2.4728241921825296</v>
      </c>
      <c r="AW46" s="1">
        <v>6176189.6039999994</v>
      </c>
      <c r="AX46" s="4">
        <v>99.641691410959496</v>
      </c>
      <c r="AY46" s="3">
        <v>2863866.7439999999</v>
      </c>
      <c r="AZ46" s="170">
        <f t="shared" si="150"/>
        <v>60.777794270958992</v>
      </c>
      <c r="BA46" s="1">
        <v>4712028.0989999995</v>
      </c>
      <c r="BB46" s="6">
        <v>6.1032242433460344E-2</v>
      </c>
      <c r="BC46" s="1">
        <v>2742638.6460000006</v>
      </c>
      <c r="BD46" s="6">
        <v>58.205057108680045</v>
      </c>
      <c r="BE46" s="1">
        <v>1174426.1340000001</v>
      </c>
      <c r="BF46" s="6">
        <v>24.924005318415656</v>
      </c>
      <c r="BG46" s="1">
        <v>3917064.78</v>
      </c>
      <c r="BH46" s="4">
        <v>83.129062427095718</v>
      </c>
      <c r="BI46" s="156">
        <v>5330678.7250000006</v>
      </c>
      <c r="BJ46" s="170">
        <f t="shared" si="151"/>
        <v>97.369993039878125</v>
      </c>
      <c r="BK46" s="1">
        <v>5474662.7359999996</v>
      </c>
      <c r="BL46" s="6">
        <v>6.882946866366936E-2</v>
      </c>
      <c r="BM46" s="1">
        <v>4667919.7680000011</v>
      </c>
      <c r="BN46" s="6">
        <v>85.264060876388598</v>
      </c>
      <c r="BO46" s="1">
        <v>717808.93799999997</v>
      </c>
      <c r="BP46" s="6">
        <v>13.111473210575506</v>
      </c>
      <c r="BQ46" s="1">
        <v>5385728.7060000012</v>
      </c>
      <c r="BR46" s="4">
        <v>98.375534086964095</v>
      </c>
      <c r="BS46" s="3">
        <v>3581320</v>
      </c>
      <c r="BT46" s="66">
        <f t="shared" si="152"/>
        <v>70.158281826162096</v>
      </c>
      <c r="BU46" s="1">
        <v>5104629</v>
      </c>
      <c r="BV46" s="2">
        <v>9.2072691400403306E-2</v>
      </c>
      <c r="BW46" s="1">
        <v>4573005</v>
      </c>
      <c r="BX46" s="2">
        <v>89.585452733195694</v>
      </c>
      <c r="BY46" s="1">
        <v>423507</v>
      </c>
      <c r="BZ46" s="2">
        <v>8.2965285038344607</v>
      </c>
      <c r="CA46" s="1">
        <v>4996512</v>
      </c>
      <c r="CB46" s="83">
        <v>97.881981237030161</v>
      </c>
      <c r="CC46" s="171">
        <v>3047567</v>
      </c>
      <c r="CD46" s="34">
        <f t="shared" si="135"/>
        <v>100</v>
      </c>
      <c r="CE46" s="158">
        <v>3047567</v>
      </c>
      <c r="CF46" s="2">
        <v>4.9347570508682048E-2</v>
      </c>
      <c r="CG46" s="158">
        <v>2559473</v>
      </c>
      <c r="CH46" s="2">
        <v>83.984142104176868</v>
      </c>
      <c r="CI46" s="158">
        <v>423968</v>
      </c>
      <c r="CJ46" s="2">
        <v>13.911687585539548</v>
      </c>
      <c r="CK46" s="158">
        <v>2983441</v>
      </c>
      <c r="CL46" s="83">
        <v>97.895829689716422</v>
      </c>
      <c r="CM46" s="72">
        <v>4016632.2</v>
      </c>
      <c r="CN46" s="34">
        <f t="shared" si="153"/>
        <v>100</v>
      </c>
      <c r="CO46" s="12">
        <v>4016632.2</v>
      </c>
      <c r="CP46" s="2">
        <v>8.0108446744124595E-2</v>
      </c>
      <c r="CQ46" s="12">
        <v>2852368.1</v>
      </c>
      <c r="CR46" s="2">
        <v>71.013923057231864</v>
      </c>
      <c r="CS46" s="12">
        <v>1053801.5</v>
      </c>
      <c r="CT46" s="2">
        <v>26.235947120077363</v>
      </c>
      <c r="CU46" s="12">
        <v>3906169.6</v>
      </c>
      <c r="CV46" s="83">
        <v>97.249870177309234</v>
      </c>
      <c r="CW46" s="3">
        <v>2193132</v>
      </c>
      <c r="CX46" s="34">
        <f t="shared" si="154"/>
        <v>87.966942785219558</v>
      </c>
      <c r="CY46" s="1"/>
      <c r="CZ46" s="1">
        <v>2493132</v>
      </c>
      <c r="DA46" s="34">
        <f t="shared" si="136"/>
        <v>7.93183814418085E-2</v>
      </c>
      <c r="DB46" s="1">
        <v>1330689</v>
      </c>
      <c r="DC46" s="34">
        <f t="shared" si="137"/>
        <v>53.374189573596588</v>
      </c>
      <c r="DD46" s="1">
        <v>395144.7</v>
      </c>
      <c r="DE46" s="34">
        <f t="shared" si="138"/>
        <v>15.849329277390847</v>
      </c>
      <c r="DF46" s="1">
        <f t="shared" si="70"/>
        <v>1725833.7</v>
      </c>
      <c r="DG46" s="33">
        <f t="shared" si="139"/>
        <v>69.223518850987432</v>
      </c>
      <c r="DH46" s="138"/>
      <c r="DI46" s="33">
        <f t="shared" si="140"/>
        <v>0</v>
      </c>
      <c r="DJ46" s="159"/>
      <c r="DK46" s="160">
        <v>2532289.1</v>
      </c>
      <c r="DL46" s="142">
        <f t="shared" si="141"/>
        <v>8.8921578934740828E-2</v>
      </c>
      <c r="DM46" s="160">
        <v>1624848.2</v>
      </c>
      <c r="DN46" s="142">
        <f t="shared" si="142"/>
        <v>64.165193460730848</v>
      </c>
      <c r="DO46" s="160">
        <v>244907.3</v>
      </c>
      <c r="DP46" s="143">
        <f t="shared" si="143"/>
        <v>9.6713799384122439</v>
      </c>
      <c r="DQ46" s="160">
        <f t="shared" si="47"/>
        <v>1869755.5</v>
      </c>
      <c r="DR46" s="143">
        <f t="shared" si="144"/>
        <v>73.836573399143091</v>
      </c>
      <c r="DS46" s="160">
        <v>1621099.5</v>
      </c>
      <c r="DT46" s="169">
        <f t="shared" si="145"/>
        <v>64.017157440672946</v>
      </c>
      <c r="DU46" s="3"/>
      <c r="DV46" s="1"/>
      <c r="DW46" s="142">
        <f t="shared" si="77"/>
        <v>0</v>
      </c>
      <c r="DX46" s="1"/>
      <c r="DY46" s="142" t="e">
        <f t="shared" si="78"/>
        <v>#DIV/0!</v>
      </c>
      <c r="DZ46" s="1"/>
      <c r="EA46" s="143" t="e">
        <f t="shared" si="79"/>
        <v>#DIV/0!</v>
      </c>
      <c r="EB46" s="1">
        <f t="shared" si="48"/>
        <v>0</v>
      </c>
      <c r="EC46" s="143" t="e">
        <f t="shared" si="80"/>
        <v>#DIV/0!</v>
      </c>
      <c r="ED46" s="1"/>
      <c r="EE46" s="143" t="e">
        <f t="shared" si="81"/>
        <v>#DIV/0!</v>
      </c>
      <c r="EF46" s="1"/>
      <c r="EG46" s="1"/>
      <c r="EH46" s="142">
        <f t="shared" si="82"/>
        <v>0</v>
      </c>
      <c r="EI46" s="1"/>
      <c r="EJ46" s="142" t="e">
        <f t="shared" si="83"/>
        <v>#DIV/0!</v>
      </c>
      <c r="EK46" s="1"/>
      <c r="EL46" s="143" t="e">
        <f t="shared" si="84"/>
        <v>#DIV/0!</v>
      </c>
      <c r="EM46" s="1">
        <f t="shared" si="49"/>
        <v>0</v>
      </c>
      <c r="EN46" s="143" t="e">
        <f t="shared" si="85"/>
        <v>#DIV/0!</v>
      </c>
      <c r="EO46" s="1"/>
      <c r="EP46" s="169" t="e">
        <f t="shared" si="86"/>
        <v>#DIV/0!</v>
      </c>
      <c r="EQ46" s="3"/>
      <c r="ER46" s="1"/>
      <c r="ES46" s="142">
        <f t="shared" si="87"/>
        <v>0</v>
      </c>
      <c r="ET46" s="1"/>
      <c r="EU46" s="142" t="e">
        <f t="shared" si="88"/>
        <v>#DIV/0!</v>
      </c>
      <c r="EV46" s="1"/>
      <c r="EW46" s="143" t="e">
        <f t="shared" si="89"/>
        <v>#DIV/0!</v>
      </c>
      <c r="EX46" s="1">
        <f t="shared" si="50"/>
        <v>0</v>
      </c>
      <c r="EY46" s="143" t="e">
        <f t="shared" si="90"/>
        <v>#DIV/0!</v>
      </c>
      <c r="EZ46" s="1"/>
      <c r="FA46" s="169" t="e">
        <f t="shared" si="91"/>
        <v>#DIV/0!</v>
      </c>
      <c r="FB46" s="3"/>
      <c r="FC46" s="1"/>
      <c r="FD46" s="142">
        <f t="shared" si="92"/>
        <v>0</v>
      </c>
      <c r="FE46" s="1"/>
      <c r="FF46" s="142" t="e">
        <f t="shared" si="93"/>
        <v>#DIV/0!</v>
      </c>
      <c r="FG46" s="1"/>
      <c r="FH46" s="143" t="e">
        <f t="shared" si="94"/>
        <v>#DIV/0!</v>
      </c>
      <c r="FI46" s="1">
        <f t="shared" si="51"/>
        <v>0</v>
      </c>
      <c r="FJ46" s="143" t="e">
        <f t="shared" si="95"/>
        <v>#DIV/0!</v>
      </c>
      <c r="FK46" s="1"/>
      <c r="FL46" s="169" t="e">
        <f t="shared" si="96"/>
        <v>#DIV/0!</v>
      </c>
      <c r="FM46" s="155"/>
      <c r="FN46" s="1"/>
      <c r="FO46" s="142">
        <f t="shared" si="97"/>
        <v>0</v>
      </c>
      <c r="FP46" s="1"/>
      <c r="FQ46" s="142" t="e">
        <f t="shared" si="98"/>
        <v>#DIV/0!</v>
      </c>
      <c r="FR46" s="1"/>
      <c r="FS46" s="143" t="e">
        <f t="shared" si="99"/>
        <v>#DIV/0!</v>
      </c>
      <c r="FT46" s="1">
        <f t="shared" si="52"/>
        <v>0</v>
      </c>
      <c r="FU46" s="143" t="e">
        <f t="shared" si="100"/>
        <v>#DIV/0!</v>
      </c>
      <c r="FV46" s="1"/>
      <c r="FW46" s="169" t="e">
        <f t="shared" si="101"/>
        <v>#DIV/0!</v>
      </c>
      <c r="FX46" s="3"/>
      <c r="FY46" s="1"/>
      <c r="FZ46" s="142">
        <f t="shared" si="102"/>
        <v>0</v>
      </c>
      <c r="GA46" s="1"/>
      <c r="GB46" s="142" t="e">
        <f t="shared" si="103"/>
        <v>#DIV/0!</v>
      </c>
      <c r="GC46" s="1"/>
      <c r="GD46" s="143" t="e">
        <f t="shared" si="104"/>
        <v>#DIV/0!</v>
      </c>
      <c r="GE46" s="1">
        <f t="shared" si="53"/>
        <v>0</v>
      </c>
      <c r="GF46" s="143" t="e">
        <f t="shared" si="105"/>
        <v>#DIV/0!</v>
      </c>
      <c r="GG46" s="1"/>
      <c r="GH46" s="169" t="e">
        <f t="shared" si="106"/>
        <v>#DIV/0!</v>
      </c>
      <c r="GI46" s="3"/>
      <c r="GJ46" s="1"/>
      <c r="GK46" s="142">
        <f t="shared" si="107"/>
        <v>0</v>
      </c>
      <c r="GL46" s="1"/>
      <c r="GM46" s="142" t="e">
        <f t="shared" si="108"/>
        <v>#DIV/0!</v>
      </c>
      <c r="GN46" s="1"/>
      <c r="GO46" s="143" t="e">
        <f t="shared" si="109"/>
        <v>#DIV/0!</v>
      </c>
      <c r="GP46" s="1">
        <f t="shared" si="54"/>
        <v>0</v>
      </c>
      <c r="GQ46" s="143" t="e">
        <f t="shared" si="110"/>
        <v>#DIV/0!</v>
      </c>
      <c r="GR46" s="1"/>
      <c r="GS46" s="169" t="e">
        <f t="shared" si="111"/>
        <v>#DIV/0!</v>
      </c>
      <c r="GT46" s="3"/>
      <c r="GU46" s="1"/>
      <c r="GV46" s="142">
        <f t="shared" si="112"/>
        <v>0</v>
      </c>
      <c r="GW46" s="1"/>
      <c r="GX46" s="142" t="e">
        <f t="shared" si="113"/>
        <v>#DIV/0!</v>
      </c>
      <c r="GY46" s="1"/>
      <c r="GZ46" s="143" t="e">
        <f t="shared" si="114"/>
        <v>#DIV/0!</v>
      </c>
      <c r="HA46" s="1">
        <f t="shared" si="55"/>
        <v>0</v>
      </c>
      <c r="HB46" s="143" t="e">
        <f t="shared" si="115"/>
        <v>#DIV/0!</v>
      </c>
      <c r="HC46" s="1"/>
      <c r="HD46" s="169" t="e">
        <f t="shared" si="116"/>
        <v>#DIV/0!</v>
      </c>
      <c r="HE46" s="3"/>
      <c r="HF46" s="1"/>
      <c r="HG46" s="142">
        <f t="shared" si="117"/>
        <v>0</v>
      </c>
      <c r="HH46" s="1"/>
      <c r="HI46" s="142" t="e">
        <f t="shared" si="118"/>
        <v>#DIV/0!</v>
      </c>
      <c r="HJ46" s="1"/>
      <c r="HK46" s="143" t="e">
        <f t="shared" si="119"/>
        <v>#DIV/0!</v>
      </c>
      <c r="HL46" s="1">
        <f t="shared" si="56"/>
        <v>0</v>
      </c>
      <c r="HM46" s="143" t="e">
        <f t="shared" si="120"/>
        <v>#DIV/0!</v>
      </c>
      <c r="HN46" s="1"/>
      <c r="HO46" s="169" t="e">
        <f t="shared" si="121"/>
        <v>#DIV/0!</v>
      </c>
      <c r="HP46" s="1"/>
      <c r="HQ46" s="142">
        <f t="shared" si="122"/>
        <v>0</v>
      </c>
      <c r="HR46" s="1"/>
      <c r="HS46" s="142" t="e">
        <f t="shared" si="123"/>
        <v>#DIV/0!</v>
      </c>
      <c r="HT46" s="1"/>
      <c r="HU46" s="139"/>
      <c r="HV46" s="1"/>
      <c r="HW46" s="142">
        <f t="shared" si="124"/>
        <v>0</v>
      </c>
      <c r="HX46" s="1"/>
      <c r="HY46" s="142" t="e">
        <f t="shared" si="125"/>
        <v>#DIV/0!</v>
      </c>
      <c r="HZ46" s="1"/>
      <c r="IA46" s="169" t="e">
        <f t="shared" si="126"/>
        <v>#DIV/0!</v>
      </c>
      <c r="IB46" s="1"/>
      <c r="IC46" s="142">
        <f t="shared" si="127"/>
        <v>0</v>
      </c>
      <c r="ID46" s="1"/>
      <c r="IE46" s="142" t="e">
        <f t="shared" si="128"/>
        <v>#DIV/0!</v>
      </c>
      <c r="IF46" s="1"/>
      <c r="IG46" s="139"/>
      <c r="IH46" s="1"/>
      <c r="II46" s="142">
        <f t="shared" si="129"/>
        <v>0</v>
      </c>
      <c r="IJ46" s="1"/>
      <c r="IK46" s="142" t="e">
        <f t="shared" si="130"/>
        <v>#DIV/0!</v>
      </c>
      <c r="IL46" s="1"/>
      <c r="IM46" s="169" t="e">
        <f t="shared" si="131"/>
        <v>#DIV/0!</v>
      </c>
      <c r="IN46" s="1"/>
      <c r="IO46" s="142">
        <f t="shared" si="132"/>
        <v>0</v>
      </c>
      <c r="IP46" s="1"/>
      <c r="IQ46" s="142" t="e">
        <f t="shared" si="133"/>
        <v>#DIV/0!</v>
      </c>
      <c r="IR46" s="1"/>
      <c r="IS46" s="169" t="e">
        <f t="shared" si="134"/>
        <v>#DIV/0!</v>
      </c>
    </row>
    <row r="47" spans="1:253" x14ac:dyDescent="0.2">
      <c r="A47" s="193" t="s">
        <v>9</v>
      </c>
      <c r="B47" s="47">
        <v>175812909.74299997</v>
      </c>
      <c r="C47" s="52">
        <f t="shared" si="146"/>
        <v>49.934438003161091</v>
      </c>
      <c r="D47" s="23">
        <v>352684708.14799994</v>
      </c>
      <c r="E47" s="23">
        <v>352087490.6649999</v>
      </c>
      <c r="F47" s="29">
        <v>4.0828791732839687</v>
      </c>
      <c r="G47" s="23">
        <v>0</v>
      </c>
      <c r="H47" s="23">
        <v>352087490.6649999</v>
      </c>
      <c r="I47" s="23">
        <v>128083317.273</v>
      </c>
      <c r="J47" s="29">
        <v>36.378264115855011</v>
      </c>
      <c r="K47" s="7">
        <v>175260380.44300002</v>
      </c>
      <c r="L47" s="29">
        <v>49.777508457338158</v>
      </c>
      <c r="M47" s="23">
        <v>303343697.71600002</v>
      </c>
      <c r="N47" s="54">
        <v>86.155772573193161</v>
      </c>
      <c r="O47" s="3">
        <v>199654247.183</v>
      </c>
      <c r="P47" s="52">
        <f t="shared" si="147"/>
        <v>50.099346798395196</v>
      </c>
      <c r="Q47" s="1">
        <v>518702949.33100003</v>
      </c>
      <c r="R47" s="1">
        <v>398516667.26600003</v>
      </c>
      <c r="S47" s="2">
        <v>3.7946842260920848</v>
      </c>
      <c r="T47" s="1">
        <v>0</v>
      </c>
      <c r="U47" s="1">
        <v>398516667.26600003</v>
      </c>
      <c r="V47" s="1">
        <v>139644973.62400001</v>
      </c>
      <c r="W47" s="2">
        <v>35.041187758099575</v>
      </c>
      <c r="X47" s="1">
        <v>246477370.74499997</v>
      </c>
      <c r="Y47" s="2">
        <v>61.848698182674113</v>
      </c>
      <c r="Z47" s="1">
        <v>386122344.36899996</v>
      </c>
      <c r="AA47" s="4">
        <v>96.889885940773667</v>
      </c>
      <c r="AB47" s="138">
        <v>282120010.60600001</v>
      </c>
      <c r="AC47" s="52">
        <f t="shared" si="148"/>
        <v>65.658877576102881</v>
      </c>
      <c r="AD47" s="1">
        <v>564627649.47040009</v>
      </c>
      <c r="AE47" s="1">
        <v>429675347.82940006</v>
      </c>
      <c r="AF47" s="6">
        <v>5.0213038412155084</v>
      </c>
      <c r="AG47" s="1">
        <v>107675.454</v>
      </c>
      <c r="AH47" s="1">
        <v>429567672.37540007</v>
      </c>
      <c r="AI47" s="1">
        <v>152656008.118</v>
      </c>
      <c r="AJ47" s="11">
        <v>35.528221223110783</v>
      </c>
      <c r="AK47" s="1">
        <v>232333201.81400004</v>
      </c>
      <c r="AL47" s="11">
        <v>54.071801649241117</v>
      </c>
      <c r="AM47" s="1">
        <v>384989209.93200004</v>
      </c>
      <c r="AN47" s="86">
        <v>89.6000228723519</v>
      </c>
      <c r="AO47" s="3">
        <v>308806618.58100003</v>
      </c>
      <c r="AP47" s="52">
        <f t="shared" si="149"/>
        <v>71.211305476794919</v>
      </c>
      <c r="AQ47" s="1">
        <v>433648304.17499995</v>
      </c>
      <c r="AR47" s="6">
        <v>5.5019801744730454</v>
      </c>
      <c r="AS47" s="1">
        <v>192922901.25099999</v>
      </c>
      <c r="AT47" s="6">
        <v>44.488332917161699</v>
      </c>
      <c r="AU47" s="1">
        <v>148053485.29100001</v>
      </c>
      <c r="AV47" s="6">
        <v>34.141373058673977</v>
      </c>
      <c r="AW47" s="1">
        <v>340976386.542</v>
      </c>
      <c r="AX47" s="4">
        <v>78.629705975835677</v>
      </c>
      <c r="AY47" s="3">
        <v>667450839.83500004</v>
      </c>
      <c r="AZ47" s="170">
        <f t="shared" si="150"/>
        <v>90.171120389881708</v>
      </c>
      <c r="BA47" s="1">
        <v>740204665.25099993</v>
      </c>
      <c r="BB47" s="6">
        <v>9.587453561570408</v>
      </c>
      <c r="BC47" s="1">
        <v>321310824.01099998</v>
      </c>
      <c r="BD47" s="6">
        <v>43.408375966131608</v>
      </c>
      <c r="BE47" s="1">
        <v>384362740.51499999</v>
      </c>
      <c r="BF47" s="6">
        <v>51.926549312501891</v>
      </c>
      <c r="BG47" s="1">
        <v>705673564.52600002</v>
      </c>
      <c r="BH47" s="4">
        <v>95.334925278633492</v>
      </c>
      <c r="BI47" s="156">
        <v>309366452.92900002</v>
      </c>
      <c r="BJ47" s="170">
        <f t="shared" si="151"/>
        <v>35.066082794436547</v>
      </c>
      <c r="BK47" s="1">
        <v>882238414.65999997</v>
      </c>
      <c r="BL47" s="6">
        <v>11.09182505735378</v>
      </c>
      <c r="BM47" s="1">
        <v>231013963.98600006</v>
      </c>
      <c r="BN47" s="6">
        <v>26.184981309732358</v>
      </c>
      <c r="BO47" s="1">
        <v>556997263.2579999</v>
      </c>
      <c r="BP47" s="6">
        <v>63.134551160148398</v>
      </c>
      <c r="BQ47" s="1">
        <v>788011227.24399996</v>
      </c>
      <c r="BR47" s="4">
        <v>89.319532469880755</v>
      </c>
      <c r="BS47" s="3">
        <v>259582973</v>
      </c>
      <c r="BT47" s="66">
        <f t="shared" si="152"/>
        <v>65.360837571184845</v>
      </c>
      <c r="BU47" s="1">
        <v>397153682</v>
      </c>
      <c r="BV47" s="2">
        <v>7.1634997178678228</v>
      </c>
      <c r="BW47" s="1">
        <v>147789353</v>
      </c>
      <c r="BX47" s="2">
        <v>37.212132153920201</v>
      </c>
      <c r="BY47" s="1">
        <v>217041005</v>
      </c>
      <c r="BZ47" s="2">
        <v>54.649123207675565</v>
      </c>
      <c r="CA47" s="1">
        <v>364830358</v>
      </c>
      <c r="CB47" s="83">
        <v>91.861255361595767</v>
      </c>
      <c r="CC47" s="171">
        <v>123233592.69999999</v>
      </c>
      <c r="CD47" s="34">
        <f t="shared" si="135"/>
        <v>50.500753751873681</v>
      </c>
      <c r="CE47" s="158">
        <v>244023274</v>
      </c>
      <c r="CF47" s="2">
        <v>3.9513342018319659</v>
      </c>
      <c r="CG47" s="158">
        <v>115600968.2</v>
      </c>
      <c r="CH47" s="2">
        <v>47.37292730528646</v>
      </c>
      <c r="CI47" s="158">
        <v>86369644</v>
      </c>
      <c r="CJ47" s="2">
        <v>35.39401901476004</v>
      </c>
      <c r="CK47" s="158">
        <v>201970612.19999999</v>
      </c>
      <c r="CL47" s="83">
        <v>82.7669463200465</v>
      </c>
      <c r="CM47" s="72">
        <v>113793989.40000001</v>
      </c>
      <c r="CN47" s="34">
        <f t="shared" si="153"/>
        <v>49.160060580766434</v>
      </c>
      <c r="CO47" s="12">
        <v>231476503.60000002</v>
      </c>
      <c r="CP47" s="2">
        <v>4.6166096963413192</v>
      </c>
      <c r="CQ47" s="12">
        <v>94441724.700000003</v>
      </c>
      <c r="CR47" s="2">
        <v>40.799702445479653</v>
      </c>
      <c r="CS47" s="12">
        <v>83201085.799999997</v>
      </c>
      <c r="CT47" s="2">
        <v>35.943642013780611</v>
      </c>
      <c r="CU47" s="12">
        <v>177642810.5</v>
      </c>
      <c r="CV47" s="83">
        <v>76.743344459260271</v>
      </c>
      <c r="CW47" s="3">
        <v>59599615.5</v>
      </c>
      <c r="CX47" s="34">
        <f t="shared" si="154"/>
        <v>71.36892649915076</v>
      </c>
      <c r="CY47" s="1"/>
      <c r="CZ47" s="1">
        <v>83509194.299999997</v>
      </c>
      <c r="DA47" s="34">
        <f t="shared" si="136"/>
        <v>2.6568244791633573</v>
      </c>
      <c r="DB47" s="1">
        <v>47340959.600000001</v>
      </c>
      <c r="DC47" s="34">
        <f t="shared" si="137"/>
        <v>56.689517839115354</v>
      </c>
      <c r="DD47" s="1">
        <v>24182235.199999999</v>
      </c>
      <c r="DE47" s="34">
        <f t="shared" si="138"/>
        <v>28.957572160410606</v>
      </c>
      <c r="DF47" s="1">
        <f t="shared" si="70"/>
        <v>71523194.799999997</v>
      </c>
      <c r="DG47" s="33">
        <f t="shared" si="139"/>
        <v>85.64708999952596</v>
      </c>
      <c r="DH47" s="138"/>
      <c r="DI47" s="33">
        <f t="shared" si="140"/>
        <v>0</v>
      </c>
      <c r="DJ47" s="159"/>
      <c r="DK47" s="160">
        <v>162376763.19999999</v>
      </c>
      <c r="DL47" s="142">
        <f t="shared" si="141"/>
        <v>5.7018758901013777</v>
      </c>
      <c r="DM47" s="160">
        <v>76919318.099999994</v>
      </c>
      <c r="DN47" s="142">
        <f t="shared" si="142"/>
        <v>47.370890134851514</v>
      </c>
      <c r="DO47" s="160">
        <v>45739440.899999999</v>
      </c>
      <c r="DP47" s="143">
        <f t="shared" si="143"/>
        <v>28.168710841749313</v>
      </c>
      <c r="DQ47" s="160">
        <f t="shared" si="47"/>
        <v>122658759</v>
      </c>
      <c r="DR47" s="143">
        <f t="shared" si="144"/>
        <v>75.539600976600823</v>
      </c>
      <c r="DS47" s="160">
        <v>98249703.400000006</v>
      </c>
      <c r="DT47" s="169">
        <f t="shared" si="145"/>
        <v>60.50724344035946</v>
      </c>
      <c r="DU47" s="3"/>
      <c r="DV47" s="1">
        <v>85450605.099999994</v>
      </c>
      <c r="DW47" s="142">
        <f t="shared" si="77"/>
        <v>4.5099750461206005</v>
      </c>
      <c r="DX47" s="1">
        <v>25737424.5</v>
      </c>
      <c r="DY47" s="142">
        <f t="shared" si="78"/>
        <v>30.119651545919833</v>
      </c>
      <c r="DZ47" s="1"/>
      <c r="EA47" s="143">
        <f t="shared" si="79"/>
        <v>0</v>
      </c>
      <c r="EB47" s="1">
        <f t="shared" si="48"/>
        <v>25737424.5</v>
      </c>
      <c r="EC47" s="143">
        <f t="shared" si="80"/>
        <v>30.119651545919833</v>
      </c>
      <c r="ED47" s="1">
        <v>44604443.100000001</v>
      </c>
      <c r="EE47" s="143">
        <f t="shared" si="81"/>
        <v>173.30577540887978</v>
      </c>
      <c r="EF47" s="1"/>
      <c r="EG47" s="1">
        <v>32191028.300000001</v>
      </c>
      <c r="EH47" s="142">
        <f t="shared" si="82"/>
        <v>2.1027107725716374</v>
      </c>
      <c r="EI47" s="1">
        <v>17054840.399999999</v>
      </c>
      <c r="EJ47" s="142">
        <f t="shared" si="83"/>
        <v>52.980104397597003</v>
      </c>
      <c r="EK47" s="1">
        <v>8156001.0999999996</v>
      </c>
      <c r="EL47" s="143">
        <f t="shared" si="84"/>
        <v>25.336255257182945</v>
      </c>
      <c r="EM47" s="1">
        <f t="shared" si="49"/>
        <v>25210841.5</v>
      </c>
      <c r="EN47" s="143">
        <f t="shared" si="85"/>
        <v>78.316359654779973</v>
      </c>
      <c r="EO47" s="1">
        <v>17351427.199999999</v>
      </c>
      <c r="EP47" s="169">
        <f t="shared" si="86"/>
        <v>53.901438122124226</v>
      </c>
      <c r="EQ47" s="3"/>
      <c r="ER47" s="1">
        <v>48255619.200000003</v>
      </c>
      <c r="ES47" s="142">
        <f t="shared" si="87"/>
        <v>3.7097381253643729</v>
      </c>
      <c r="ET47" s="1">
        <v>16102140.5</v>
      </c>
      <c r="EU47" s="142">
        <f t="shared" si="88"/>
        <v>33.368425826768785</v>
      </c>
      <c r="EV47" s="1">
        <v>7963995.4000000004</v>
      </c>
      <c r="EW47" s="143">
        <f t="shared" si="89"/>
        <v>16.503767917664604</v>
      </c>
      <c r="EX47" s="1">
        <f t="shared" si="50"/>
        <v>24066135.899999999</v>
      </c>
      <c r="EY47" s="143">
        <f t="shared" si="90"/>
        <v>49.872193744433389</v>
      </c>
      <c r="EZ47" s="1">
        <v>16171949.1</v>
      </c>
      <c r="FA47" s="169">
        <f t="shared" si="91"/>
        <v>33.513090015431821</v>
      </c>
      <c r="FB47" s="3"/>
      <c r="FC47" s="1">
        <v>27666659.300000001</v>
      </c>
      <c r="FD47" s="142">
        <f t="shared" si="92"/>
        <v>2.7969020521998624</v>
      </c>
      <c r="FE47" s="1">
        <v>11631095.699999999</v>
      </c>
      <c r="FF47" s="142">
        <f t="shared" si="93"/>
        <v>42.040116133573086</v>
      </c>
      <c r="FG47" s="1">
        <v>4335515.9000000004</v>
      </c>
      <c r="FH47" s="143">
        <f t="shared" si="94"/>
        <v>15.670543570108588</v>
      </c>
      <c r="FI47" s="1">
        <f t="shared" si="51"/>
        <v>15966611.6</v>
      </c>
      <c r="FJ47" s="143">
        <f t="shared" si="95"/>
        <v>57.710659703681678</v>
      </c>
      <c r="FK47" s="1">
        <v>12193789.9</v>
      </c>
      <c r="FL47" s="169">
        <f t="shared" si="96"/>
        <v>44.07395113294362</v>
      </c>
      <c r="FM47" s="155"/>
      <c r="FN47" s="1">
        <v>20572491.300000001</v>
      </c>
      <c r="FO47" s="142">
        <f t="shared" si="97"/>
        <v>2.715722722418092</v>
      </c>
      <c r="FP47" s="1">
        <v>13104323.1</v>
      </c>
      <c r="FQ47" s="142">
        <f t="shared" si="98"/>
        <v>63.698279945317068</v>
      </c>
      <c r="FR47" s="1">
        <v>3205489.9</v>
      </c>
      <c r="FS47" s="143">
        <f t="shared" si="99"/>
        <v>15.581437625884426</v>
      </c>
      <c r="FT47" s="1">
        <f t="shared" si="52"/>
        <v>16309813</v>
      </c>
      <c r="FU47" s="143">
        <f t="shared" si="100"/>
        <v>79.279717571201502</v>
      </c>
      <c r="FV47" s="1">
        <v>13617050.5</v>
      </c>
      <c r="FW47" s="169">
        <f t="shared" si="101"/>
        <v>66.19057605337278</v>
      </c>
      <c r="FX47" s="3"/>
      <c r="FY47" s="1">
        <v>17802633.800000001</v>
      </c>
      <c r="FZ47" s="142">
        <f t="shared" si="102"/>
        <v>3.6319154437178516</v>
      </c>
      <c r="GA47" s="1">
        <v>11610950.1</v>
      </c>
      <c r="GB47" s="142">
        <f t="shared" si="103"/>
        <v>65.22040631987835</v>
      </c>
      <c r="GC47" s="1">
        <v>2343005.5</v>
      </c>
      <c r="GD47" s="143">
        <f t="shared" si="104"/>
        <v>13.161004862100798</v>
      </c>
      <c r="GE47" s="1">
        <f t="shared" si="53"/>
        <v>13953955.6</v>
      </c>
      <c r="GF47" s="143">
        <f t="shared" si="105"/>
        <v>78.381411181979146</v>
      </c>
      <c r="GG47" s="1">
        <v>11725787.800000001</v>
      </c>
      <c r="GH47" s="169">
        <f t="shared" si="106"/>
        <v>65.865466490694203</v>
      </c>
      <c r="GI47" s="3"/>
      <c r="GJ47" s="1">
        <v>14212577.4</v>
      </c>
      <c r="GK47" s="142">
        <f t="shared" si="107"/>
        <v>3.977143130732836</v>
      </c>
      <c r="GL47" s="1">
        <v>7216323.2999999998</v>
      </c>
      <c r="GM47" s="142">
        <f t="shared" si="108"/>
        <v>50.774205810129835</v>
      </c>
      <c r="GN47" s="1">
        <v>887751.6</v>
      </c>
      <c r="GO47" s="143">
        <f t="shared" si="109"/>
        <v>6.2462393344644163</v>
      </c>
      <c r="GP47" s="1">
        <f t="shared" si="54"/>
        <v>8104074.8999999994</v>
      </c>
      <c r="GQ47" s="143">
        <f t="shared" si="110"/>
        <v>57.020445144594248</v>
      </c>
      <c r="GR47" s="1">
        <v>8181334.9000000004</v>
      </c>
      <c r="GS47" s="169">
        <f t="shared" si="111"/>
        <v>57.564048164831803</v>
      </c>
      <c r="GT47" s="3"/>
      <c r="GU47" s="1">
        <v>2877887</v>
      </c>
      <c r="GV47" s="142">
        <f t="shared" si="112"/>
        <v>1.2391683189638605</v>
      </c>
      <c r="GW47" s="1">
        <v>1912576.9</v>
      </c>
      <c r="GX47" s="142">
        <f t="shared" si="113"/>
        <v>66.457678845625281</v>
      </c>
      <c r="GY47" s="1">
        <v>664284.6</v>
      </c>
      <c r="GZ47" s="143">
        <f t="shared" si="114"/>
        <v>23.082372587943862</v>
      </c>
      <c r="HA47" s="1">
        <f t="shared" si="55"/>
        <v>2576861.5</v>
      </c>
      <c r="HB47" s="143">
        <f t="shared" si="115"/>
        <v>89.540051433569147</v>
      </c>
      <c r="HC47" s="1">
        <v>4064550.6</v>
      </c>
      <c r="HD47" s="169">
        <f t="shared" si="116"/>
        <v>141.23384969597487</v>
      </c>
      <c r="HE47" s="3"/>
      <c r="HF47" s="1">
        <v>6086540.5</v>
      </c>
      <c r="HG47" s="142">
        <f t="shared" si="117"/>
        <v>3.4008630255093792</v>
      </c>
      <c r="HH47" s="1">
        <v>3167525.9</v>
      </c>
      <c r="HI47" s="142">
        <f t="shared" si="118"/>
        <v>52.041482349456146</v>
      </c>
      <c r="HJ47" s="1">
        <v>1250273.1000000001</v>
      </c>
      <c r="HK47" s="143">
        <f t="shared" si="119"/>
        <v>20.541604873901687</v>
      </c>
      <c r="HL47" s="1">
        <f t="shared" si="56"/>
        <v>4417799</v>
      </c>
      <c r="HM47" s="143">
        <f t="shared" si="120"/>
        <v>72.583087223357836</v>
      </c>
      <c r="HN47" s="1">
        <v>3739527.5</v>
      </c>
      <c r="HO47" s="169">
        <f t="shared" si="121"/>
        <v>61.439293799162265</v>
      </c>
      <c r="HP47" s="1">
        <v>5125092</v>
      </c>
      <c r="HQ47" s="142">
        <f t="shared" si="122"/>
        <v>3.6775461403726339</v>
      </c>
      <c r="HR47" s="1">
        <v>2951710.4</v>
      </c>
      <c r="HS47" s="142">
        <f t="shared" si="123"/>
        <v>57.593315398045533</v>
      </c>
      <c r="HT47" s="1">
        <v>3953841.4</v>
      </c>
      <c r="HU47" s="139"/>
      <c r="HV47" s="1">
        <v>3341761</v>
      </c>
      <c r="HW47" s="142">
        <f t="shared" si="124"/>
        <v>3.4129707542403396</v>
      </c>
      <c r="HX47" s="1">
        <v>2348619</v>
      </c>
      <c r="HY47" s="142">
        <f t="shared" si="125"/>
        <v>70.280878853993443</v>
      </c>
      <c r="HZ47" s="1">
        <v>3370607.3</v>
      </c>
      <c r="IA47" s="169">
        <f t="shared" si="126"/>
        <v>114.19166663504659</v>
      </c>
      <c r="IB47" s="1">
        <v>4326822</v>
      </c>
      <c r="IC47" s="142">
        <f t="shared" si="127"/>
        <v>5.8334327194593385</v>
      </c>
      <c r="ID47" s="1">
        <v>2662330</v>
      </c>
      <c r="IE47" s="142">
        <f t="shared" si="128"/>
        <v>61.530841804909009</v>
      </c>
      <c r="IF47" s="1">
        <v>2927184</v>
      </c>
      <c r="IG47" s="139"/>
      <c r="IH47" s="1">
        <v>3630080</v>
      </c>
      <c r="II47" s="142">
        <f t="shared" si="129"/>
        <v>5.6560977133634776</v>
      </c>
      <c r="IJ47" s="1">
        <v>2349610</v>
      </c>
      <c r="IK47" s="142">
        <f t="shared" si="130"/>
        <v>64.726121738363901</v>
      </c>
      <c r="IL47" s="1">
        <v>2932292.1</v>
      </c>
      <c r="IM47" s="169">
        <f t="shared" si="131"/>
        <v>110.14006903727187</v>
      </c>
      <c r="IN47" s="1">
        <v>1875953.1</v>
      </c>
      <c r="IO47" s="142">
        <f t="shared" si="132"/>
        <v>4.6524548094911129</v>
      </c>
      <c r="IP47" s="1">
        <v>1241513.8999999999</v>
      </c>
      <c r="IQ47" s="142">
        <f t="shared" si="133"/>
        <v>66.180433828542931</v>
      </c>
      <c r="IR47" s="1">
        <v>1639341.4</v>
      </c>
      <c r="IS47" s="169">
        <f t="shared" si="134"/>
        <v>69.770787492392344</v>
      </c>
    </row>
    <row r="48" spans="1:253" x14ac:dyDescent="0.2">
      <c r="A48" s="193" t="s">
        <v>10</v>
      </c>
      <c r="B48" s="47">
        <v>50026454.001000009</v>
      </c>
      <c r="C48" s="52">
        <f t="shared" si="146"/>
        <v>108.4847137001409</v>
      </c>
      <c r="D48" s="23">
        <v>47074672.778000005</v>
      </c>
      <c r="E48" s="23">
        <v>46113827.741000004</v>
      </c>
      <c r="F48" s="29">
        <v>0.53474545922812466</v>
      </c>
      <c r="G48" s="23">
        <v>0</v>
      </c>
      <c r="H48" s="23">
        <v>46113827.741000004</v>
      </c>
      <c r="I48" s="23">
        <v>36623022.822999999</v>
      </c>
      <c r="J48" s="29">
        <v>79.418744045049877</v>
      </c>
      <c r="K48" s="7">
        <v>577604.4676999998</v>
      </c>
      <c r="L48" s="29">
        <v>1.2525624004672447</v>
      </c>
      <c r="M48" s="23">
        <v>37200627.290699996</v>
      </c>
      <c r="N48" s="54">
        <v>80.671306445517104</v>
      </c>
      <c r="O48" s="3">
        <v>38973484.685999997</v>
      </c>
      <c r="P48" s="52">
        <f t="shared" si="147"/>
        <v>104.4783672211173</v>
      </c>
      <c r="Q48" s="1">
        <v>38088846.451000005</v>
      </c>
      <c r="R48" s="1">
        <v>37302922.818000004</v>
      </c>
      <c r="S48" s="2">
        <v>0.35519922861874209</v>
      </c>
      <c r="T48" s="1">
        <v>0</v>
      </c>
      <c r="U48" s="1">
        <v>37302922.818000004</v>
      </c>
      <c r="V48" s="1">
        <v>36219838.206799999</v>
      </c>
      <c r="W48" s="2">
        <v>97.096515421903135</v>
      </c>
      <c r="X48" s="1">
        <v>639525.7182</v>
      </c>
      <c r="Y48" s="2">
        <v>1.7144118205434717</v>
      </c>
      <c r="Z48" s="1">
        <v>36859363.924999997</v>
      </c>
      <c r="AA48" s="4">
        <v>98.81092724244661</v>
      </c>
      <c r="AB48" s="138">
        <v>50348547.671999998</v>
      </c>
      <c r="AC48" s="52">
        <f t="shared" si="148"/>
        <v>97.989730176750982</v>
      </c>
      <c r="AD48" s="1">
        <v>45576098.141999997</v>
      </c>
      <c r="AE48" s="1">
        <v>51381453.526999995</v>
      </c>
      <c r="AF48" s="6">
        <v>0.60045774388899609</v>
      </c>
      <c r="AG48" s="1">
        <v>53388.883000000002</v>
      </c>
      <c r="AH48" s="1">
        <v>51328064.643999994</v>
      </c>
      <c r="AI48" s="1">
        <v>49118464.485999994</v>
      </c>
      <c r="AJ48" s="11">
        <v>95.59570840126031</v>
      </c>
      <c r="AK48" s="1">
        <v>1276854.4109999994</v>
      </c>
      <c r="AL48" s="11">
        <v>2.4850492217567108</v>
      </c>
      <c r="AM48" s="1">
        <v>50395318.896999992</v>
      </c>
      <c r="AN48" s="86">
        <v>98.080757623017007</v>
      </c>
      <c r="AO48" s="3">
        <v>68204390.754999995</v>
      </c>
      <c r="AP48" s="52">
        <f t="shared" si="149"/>
        <v>107.0866126570095</v>
      </c>
      <c r="AQ48" s="1">
        <v>63690865.798</v>
      </c>
      <c r="AR48" s="6">
        <v>0.80808774654911142</v>
      </c>
      <c r="AS48" s="1">
        <v>61496542.568999998</v>
      </c>
      <c r="AT48" s="6">
        <v>96.554728528955081</v>
      </c>
      <c r="AU48" s="1">
        <v>1990649.3459999999</v>
      </c>
      <c r="AV48" s="6">
        <v>3.1254863959825609</v>
      </c>
      <c r="AW48" s="1">
        <v>63487191.914999999</v>
      </c>
      <c r="AX48" s="4">
        <v>99.680214924937644</v>
      </c>
      <c r="AY48" s="3">
        <v>62012165.741999999</v>
      </c>
      <c r="AZ48" s="170">
        <f t="shared" si="150"/>
        <v>102.46828254485017</v>
      </c>
      <c r="BA48" s="1">
        <v>60518400.622999996</v>
      </c>
      <c r="BB48" s="6">
        <v>0.78386071154628167</v>
      </c>
      <c r="BC48" s="1">
        <v>54717478.593000002</v>
      </c>
      <c r="BD48" s="6">
        <v>90.414614447369658</v>
      </c>
      <c r="BE48" s="1">
        <v>5522555.5319999997</v>
      </c>
      <c r="BF48" s="6">
        <v>9.1254155350251516</v>
      </c>
      <c r="BG48" s="1">
        <v>60240034.125</v>
      </c>
      <c r="BH48" s="4">
        <v>99.540029982394813</v>
      </c>
      <c r="BI48" s="156">
        <v>47192018.959999993</v>
      </c>
      <c r="BJ48" s="170">
        <f t="shared" si="151"/>
        <v>87.691720148213221</v>
      </c>
      <c r="BK48" s="1">
        <v>53815820.786999993</v>
      </c>
      <c r="BL48" s="6">
        <v>0.6765922448722077</v>
      </c>
      <c r="BM48" s="1">
        <v>46650112.034000002</v>
      </c>
      <c r="BN48" s="6">
        <v>86.684754319066386</v>
      </c>
      <c r="BO48" s="1">
        <v>6526960.7939999998</v>
      </c>
      <c r="BP48" s="6">
        <v>12.128330848717043</v>
      </c>
      <c r="BQ48" s="1">
        <v>53177072.828000002</v>
      </c>
      <c r="BR48" s="4">
        <v>98.813085167783427</v>
      </c>
      <c r="BS48" s="3">
        <v>62517998</v>
      </c>
      <c r="BT48" s="66">
        <f t="shared" si="152"/>
        <v>102.94591168472856</v>
      </c>
      <c r="BU48" s="1">
        <v>60728976</v>
      </c>
      <c r="BV48" s="2">
        <v>1.0953744662561173</v>
      </c>
      <c r="BW48" s="1">
        <v>53145098</v>
      </c>
      <c r="BX48" s="2">
        <v>87.511928407948119</v>
      </c>
      <c r="BY48" s="1">
        <v>6951181</v>
      </c>
      <c r="BZ48" s="2">
        <v>11.446234496033657</v>
      </c>
      <c r="CA48" s="1">
        <v>60096279</v>
      </c>
      <c r="CB48" s="83">
        <v>98.958162903981787</v>
      </c>
      <c r="CC48" s="171">
        <v>64526950</v>
      </c>
      <c r="CD48" s="34">
        <f t="shared" si="135"/>
        <v>103.1146078517759</v>
      </c>
      <c r="CE48" s="158">
        <v>62577894</v>
      </c>
      <c r="CF48" s="2">
        <v>1.0132893014164517</v>
      </c>
      <c r="CG48" s="158">
        <v>60953881</v>
      </c>
      <c r="CH48" s="2">
        <v>97.404813591202029</v>
      </c>
      <c r="CI48" s="158">
        <v>184317</v>
      </c>
      <c r="CJ48" s="2">
        <v>0.29454011347841136</v>
      </c>
      <c r="CK48" s="158">
        <v>61138198</v>
      </c>
      <c r="CL48" s="83">
        <v>97.699353704680448</v>
      </c>
      <c r="CM48" s="72">
        <v>58932082.600000001</v>
      </c>
      <c r="CN48" s="34">
        <f t="shared" si="153"/>
        <v>99.677615453357717</v>
      </c>
      <c r="CO48" s="12">
        <v>59122685</v>
      </c>
      <c r="CP48" s="2">
        <v>1.1791536358972958</v>
      </c>
      <c r="CQ48" s="12">
        <v>57906975.5</v>
      </c>
      <c r="CR48" s="2">
        <v>97.94375120142125</v>
      </c>
      <c r="CS48" s="12">
        <v>51569.1</v>
      </c>
      <c r="CT48" s="2">
        <v>8.7223880309224788E-2</v>
      </c>
      <c r="CU48" s="12">
        <v>57958544.600000001</v>
      </c>
      <c r="CV48" s="83">
        <v>98.030975081730475</v>
      </c>
      <c r="CW48" s="3">
        <v>44270251.899999999</v>
      </c>
      <c r="CX48" s="34">
        <f t="shared" si="154"/>
        <v>104.02924278038519</v>
      </c>
      <c r="CY48" s="1"/>
      <c r="CZ48" s="1">
        <v>42555584.100000001</v>
      </c>
      <c r="DA48" s="34">
        <f t="shared" si="136"/>
        <v>1.353895442408489</v>
      </c>
      <c r="DB48" s="1">
        <v>31704351.800000001</v>
      </c>
      <c r="DC48" s="34">
        <f t="shared" si="137"/>
        <v>74.501037808572818</v>
      </c>
      <c r="DD48" s="1">
        <v>23837.599999999999</v>
      </c>
      <c r="DE48" s="34">
        <f t="shared" si="138"/>
        <v>5.601521046917083E-2</v>
      </c>
      <c r="DF48" s="1">
        <f t="shared" si="70"/>
        <v>31728189.400000002</v>
      </c>
      <c r="DG48" s="33">
        <f t="shared" si="139"/>
        <v>74.557053019041987</v>
      </c>
      <c r="DH48" s="138"/>
      <c r="DI48" s="33">
        <f t="shared" si="140"/>
        <v>0</v>
      </c>
      <c r="DJ48" s="159"/>
      <c r="DK48" s="160">
        <v>43035036.100000001</v>
      </c>
      <c r="DL48" s="142">
        <f t="shared" si="141"/>
        <v>1.5111794934968408</v>
      </c>
      <c r="DM48" s="160">
        <v>37246075.899999999</v>
      </c>
      <c r="DN48" s="142">
        <f t="shared" si="142"/>
        <v>86.548262242540545</v>
      </c>
      <c r="DO48" s="160"/>
      <c r="DP48" s="143">
        <f t="shared" si="143"/>
        <v>0</v>
      </c>
      <c r="DQ48" s="160">
        <f t="shared" si="47"/>
        <v>37246075.899999999</v>
      </c>
      <c r="DR48" s="143">
        <f t="shared" si="144"/>
        <v>86.548262242540545</v>
      </c>
      <c r="DS48" s="160">
        <v>35493782.899999999</v>
      </c>
      <c r="DT48" s="169">
        <f t="shared" si="145"/>
        <v>82.476479902383531</v>
      </c>
      <c r="DU48" s="3"/>
      <c r="DV48" s="1">
        <v>21708233.199999999</v>
      </c>
      <c r="DW48" s="142">
        <f t="shared" si="77"/>
        <v>1.1457331391953685</v>
      </c>
      <c r="DX48" s="1">
        <v>18731354.199999999</v>
      </c>
      <c r="DY48" s="142">
        <f t="shared" si="78"/>
        <v>86.286866496348495</v>
      </c>
      <c r="DZ48" s="1">
        <v>56676.1</v>
      </c>
      <c r="EA48" s="143">
        <f t="shared" si="79"/>
        <v>0.26108112750511636</v>
      </c>
      <c r="EB48" s="1">
        <f t="shared" si="48"/>
        <v>18788030.300000001</v>
      </c>
      <c r="EC48" s="143">
        <f t="shared" si="80"/>
        <v>86.547947623853617</v>
      </c>
      <c r="ED48" s="1">
        <v>23313450.899999999</v>
      </c>
      <c r="EE48" s="143">
        <f t="shared" si="81"/>
        <v>124.46217529750199</v>
      </c>
      <c r="EF48" s="1"/>
      <c r="EG48" s="1">
        <v>17772285.399999999</v>
      </c>
      <c r="EH48" s="142">
        <f t="shared" si="82"/>
        <v>1.1608817095102748</v>
      </c>
      <c r="EI48" s="1">
        <v>13661088.5</v>
      </c>
      <c r="EJ48" s="142">
        <f t="shared" si="83"/>
        <v>76.867370698424637</v>
      </c>
      <c r="EK48" s="1">
        <v>1296045.3</v>
      </c>
      <c r="EL48" s="143">
        <f t="shared" si="84"/>
        <v>7.2925078054395867</v>
      </c>
      <c r="EM48" s="1">
        <f t="shared" si="49"/>
        <v>14957133.800000001</v>
      </c>
      <c r="EN48" s="143">
        <f t="shared" si="85"/>
        <v>84.159878503864235</v>
      </c>
      <c r="EO48" s="1">
        <v>16311195.4</v>
      </c>
      <c r="EP48" s="169">
        <f t="shared" si="86"/>
        <v>91.778828850002611</v>
      </c>
      <c r="EQ48" s="3"/>
      <c r="ER48" s="1">
        <v>16650735.9</v>
      </c>
      <c r="ES48" s="142">
        <f t="shared" si="87"/>
        <v>1.2800554797067709</v>
      </c>
      <c r="ET48" s="1">
        <v>11532054.199999999</v>
      </c>
      <c r="EU48" s="142">
        <f t="shared" si="88"/>
        <v>69.258525684741656</v>
      </c>
      <c r="EV48" s="1">
        <v>170871</v>
      </c>
      <c r="EW48" s="143">
        <f t="shared" si="89"/>
        <v>1.0262068957564814</v>
      </c>
      <c r="EX48" s="1">
        <f t="shared" si="50"/>
        <v>11702925.199999999</v>
      </c>
      <c r="EY48" s="143">
        <f t="shared" si="90"/>
        <v>70.28473258049813</v>
      </c>
      <c r="EZ48" s="1">
        <v>14975981.800000001</v>
      </c>
      <c r="FA48" s="169">
        <f t="shared" si="91"/>
        <v>89.941861368421556</v>
      </c>
      <c r="FB48" s="3"/>
      <c r="FC48" s="1">
        <v>14312945</v>
      </c>
      <c r="FD48" s="142">
        <f t="shared" si="92"/>
        <v>1.4469367193719611</v>
      </c>
      <c r="FE48" s="1">
        <v>10417691.800000001</v>
      </c>
      <c r="FF48" s="142">
        <f t="shared" si="93"/>
        <v>72.78510327539162</v>
      </c>
      <c r="FG48" s="1">
        <v>590212.9</v>
      </c>
      <c r="FH48" s="143">
        <f t="shared" si="94"/>
        <v>4.1236300425943089</v>
      </c>
      <c r="FI48" s="1">
        <f t="shared" si="51"/>
        <v>11007904.700000001</v>
      </c>
      <c r="FJ48" s="143">
        <f t="shared" si="95"/>
        <v>76.908733317985934</v>
      </c>
      <c r="FK48" s="1">
        <v>13382016.1</v>
      </c>
      <c r="FL48" s="169">
        <f t="shared" si="96"/>
        <v>93.495895498794965</v>
      </c>
      <c r="FM48" s="155"/>
      <c r="FN48" s="1">
        <v>12156697.9</v>
      </c>
      <c r="FO48" s="142">
        <f t="shared" si="97"/>
        <v>1.604775048153857</v>
      </c>
      <c r="FP48" s="1">
        <v>7151218.7000000002</v>
      </c>
      <c r="FQ48" s="142">
        <f t="shared" si="98"/>
        <v>58.825338581458041</v>
      </c>
      <c r="FR48" s="1">
        <v>26191.200000000001</v>
      </c>
      <c r="FS48" s="143">
        <f t="shared" si="99"/>
        <v>0.21544666335748955</v>
      </c>
      <c r="FT48" s="1">
        <f t="shared" si="52"/>
        <v>7177409.9000000004</v>
      </c>
      <c r="FU48" s="143">
        <f t="shared" si="100"/>
        <v>59.040785244815538</v>
      </c>
      <c r="FV48" s="1">
        <v>10322011.9</v>
      </c>
      <c r="FW48" s="169">
        <f t="shared" si="101"/>
        <v>84.908023419747892</v>
      </c>
      <c r="FX48" s="3"/>
      <c r="FY48" s="1">
        <v>10730408</v>
      </c>
      <c r="FZ48" s="142">
        <f t="shared" si="102"/>
        <v>2.1891106097230164</v>
      </c>
      <c r="GA48" s="1">
        <v>5081465.3</v>
      </c>
      <c r="GB48" s="142">
        <f t="shared" si="103"/>
        <v>47.355751058114471</v>
      </c>
      <c r="GC48" s="1">
        <v>469852.7</v>
      </c>
      <c r="GD48" s="143">
        <f t="shared" si="104"/>
        <v>4.3787030278811399</v>
      </c>
      <c r="GE48" s="1">
        <f t="shared" si="53"/>
        <v>5551318</v>
      </c>
      <c r="GF48" s="143">
        <f t="shared" si="105"/>
        <v>51.734454085995608</v>
      </c>
      <c r="GG48" s="1">
        <v>7614766.0999999996</v>
      </c>
      <c r="GH48" s="169">
        <f t="shared" si="106"/>
        <v>70.964366872163666</v>
      </c>
      <c r="GI48" s="3"/>
      <c r="GJ48" s="1">
        <v>4792230.0999999996</v>
      </c>
      <c r="GK48" s="142">
        <f t="shared" si="107"/>
        <v>1.3410224258906152</v>
      </c>
      <c r="GL48" s="1">
        <v>4607103.4000000004</v>
      </c>
      <c r="GM48" s="142">
        <f t="shared" si="108"/>
        <v>96.136940502919515</v>
      </c>
      <c r="GN48" s="1">
        <v>47534</v>
      </c>
      <c r="GO48" s="143">
        <f t="shared" si="109"/>
        <v>0.99189727972369268</v>
      </c>
      <c r="GP48" s="1">
        <f t="shared" si="54"/>
        <v>4654637.4000000004</v>
      </c>
      <c r="GQ48" s="143">
        <f t="shared" si="110"/>
        <v>97.128837782643217</v>
      </c>
      <c r="GR48" s="1">
        <v>5440885.4000000004</v>
      </c>
      <c r="GS48" s="169">
        <f t="shared" si="111"/>
        <v>113.53556249312821</v>
      </c>
      <c r="GT48" s="3"/>
      <c r="GU48" s="1">
        <v>2612140.7999999998</v>
      </c>
      <c r="GV48" s="142">
        <f t="shared" si="112"/>
        <v>1.1247426059580912</v>
      </c>
      <c r="GW48" s="1">
        <v>2384828.2999999998</v>
      </c>
      <c r="GX48" s="142">
        <f t="shared" si="113"/>
        <v>91.297846578561163</v>
      </c>
      <c r="GY48" s="1">
        <v>4043.4</v>
      </c>
      <c r="GZ48" s="143">
        <f t="shared" si="114"/>
        <v>0.15479257473410316</v>
      </c>
      <c r="HA48" s="1">
        <f t="shared" si="55"/>
        <v>2388871.6999999997</v>
      </c>
      <c r="HB48" s="143">
        <f t="shared" si="115"/>
        <v>91.452639153295252</v>
      </c>
      <c r="HC48" s="1">
        <v>3460712.9</v>
      </c>
      <c r="HD48" s="169">
        <f t="shared" si="116"/>
        <v>132.48569525808105</v>
      </c>
      <c r="HE48" s="3"/>
      <c r="HF48" s="1">
        <v>1682852.7</v>
      </c>
      <c r="HG48" s="142">
        <f t="shared" si="117"/>
        <v>0.94029630211260851</v>
      </c>
      <c r="HH48" s="1">
        <v>1438911.9</v>
      </c>
      <c r="HI48" s="142">
        <f t="shared" si="118"/>
        <v>85.504328453702456</v>
      </c>
      <c r="HJ48" s="1">
        <v>37381.300000000003</v>
      </c>
      <c r="HK48" s="143">
        <f t="shared" si="119"/>
        <v>2.2213055248388645</v>
      </c>
      <c r="HL48" s="1">
        <f t="shared" si="56"/>
        <v>1476293.2</v>
      </c>
      <c r="HM48" s="143">
        <f t="shared" si="120"/>
        <v>87.72563397854131</v>
      </c>
      <c r="HN48" s="1">
        <v>1837871.6</v>
      </c>
      <c r="HO48" s="169">
        <f t="shared" si="121"/>
        <v>109.21167372521671</v>
      </c>
      <c r="HP48" s="1">
        <v>1364940.3</v>
      </c>
      <c r="HQ48" s="142">
        <f t="shared" si="122"/>
        <v>0.97942260004387549</v>
      </c>
      <c r="HR48" s="1">
        <v>1269187</v>
      </c>
      <c r="HS48" s="142">
        <f t="shared" si="123"/>
        <v>92.984799408442981</v>
      </c>
      <c r="HT48" s="1">
        <v>1429071.7</v>
      </c>
      <c r="HU48" s="139"/>
      <c r="HV48" s="1">
        <v>855108</v>
      </c>
      <c r="HW48" s="142">
        <f t="shared" si="124"/>
        <v>0.8733295396400127</v>
      </c>
      <c r="HX48" s="1">
        <v>703115</v>
      </c>
      <c r="HY48" s="142">
        <f t="shared" si="125"/>
        <v>82.225286162683545</v>
      </c>
      <c r="HZ48" s="1">
        <v>1139583</v>
      </c>
      <c r="IA48" s="169">
        <f t="shared" si="126"/>
        <v>89.788423612911259</v>
      </c>
      <c r="IB48" s="1">
        <v>754844.9</v>
      </c>
      <c r="IC48" s="142">
        <f t="shared" si="127"/>
        <v>1.0176838653813383</v>
      </c>
      <c r="ID48" s="1">
        <v>729211.6</v>
      </c>
      <c r="IE48" s="142">
        <f t="shared" si="128"/>
        <v>96.604163318848677</v>
      </c>
      <c r="IF48" s="1">
        <v>843496.4</v>
      </c>
      <c r="IG48" s="139"/>
      <c r="IH48" s="1">
        <v>6226499.0999999996</v>
      </c>
      <c r="II48" s="142">
        <f t="shared" si="129"/>
        <v>9.7016284274092435</v>
      </c>
      <c r="IJ48" s="1">
        <v>612811.80000000005</v>
      </c>
      <c r="IK48" s="142">
        <f t="shared" si="130"/>
        <v>9.841996122668677</v>
      </c>
      <c r="IL48" s="1">
        <v>647375</v>
      </c>
      <c r="IM48" s="169">
        <f t="shared" si="131"/>
        <v>88.777386426655852</v>
      </c>
      <c r="IN48" s="1">
        <v>412369.4</v>
      </c>
      <c r="IO48" s="142">
        <f t="shared" si="132"/>
        <v>1.0226961421993785</v>
      </c>
      <c r="IP48" s="1">
        <v>360421.3</v>
      </c>
      <c r="IQ48" s="142">
        <f t="shared" si="133"/>
        <v>87.402532777650322</v>
      </c>
      <c r="IR48" s="1">
        <v>360684.4</v>
      </c>
      <c r="IS48" s="169">
        <f t="shared" si="134"/>
        <v>58.857287016992821</v>
      </c>
    </row>
    <row r="49" spans="1:253" x14ac:dyDescent="0.2">
      <c r="A49" s="193" t="s">
        <v>11</v>
      </c>
      <c r="B49" s="47">
        <v>14864771.73</v>
      </c>
      <c r="C49" s="52">
        <f t="shared" si="146"/>
        <v>73.547000275098455</v>
      </c>
      <c r="D49" s="23">
        <v>20784254.945</v>
      </c>
      <c r="E49" s="23">
        <v>20211254.945</v>
      </c>
      <c r="F49" s="29">
        <v>0.23437388168780016</v>
      </c>
      <c r="G49" s="23">
        <v>0</v>
      </c>
      <c r="H49" s="23">
        <v>20211254.945</v>
      </c>
      <c r="I49" s="23">
        <v>10241081.428000001</v>
      </c>
      <c r="J49" s="29">
        <v>50.670190722291153</v>
      </c>
      <c r="K49" s="7">
        <v>7971790.328999998</v>
      </c>
      <c r="L49" s="29">
        <v>39.442332258403944</v>
      </c>
      <c r="M49" s="23">
        <v>18212871.756999999</v>
      </c>
      <c r="N49" s="54">
        <v>90.112522980695104</v>
      </c>
      <c r="O49" s="3">
        <v>11719200.883000001</v>
      </c>
      <c r="P49" s="52">
        <f t="shared" si="147"/>
        <v>56.778585150014059</v>
      </c>
      <c r="Q49" s="1">
        <v>14096870.798</v>
      </c>
      <c r="R49" s="1">
        <v>20640177.721999999</v>
      </c>
      <c r="S49" s="2">
        <v>0.19653621356100526</v>
      </c>
      <c r="T49" s="1">
        <v>0</v>
      </c>
      <c r="U49" s="1">
        <v>20640177.721999999</v>
      </c>
      <c r="V49" s="1">
        <v>8925431.2699999996</v>
      </c>
      <c r="W49" s="2">
        <v>43.242996209700948</v>
      </c>
      <c r="X49" s="1">
        <v>7656924.3950000014</v>
      </c>
      <c r="Y49" s="2">
        <v>37.097182486169302</v>
      </c>
      <c r="Z49" s="1">
        <v>16582355.665000001</v>
      </c>
      <c r="AA49" s="4">
        <v>80.34017869587025</v>
      </c>
      <c r="AB49" s="138">
        <v>8854163.4000000004</v>
      </c>
      <c r="AC49" s="52">
        <f t="shared" si="148"/>
        <v>78.659376083317696</v>
      </c>
      <c r="AD49" s="1">
        <v>14676187.357000001</v>
      </c>
      <c r="AE49" s="1">
        <v>11256335.66</v>
      </c>
      <c r="AF49" s="6">
        <v>0.131544622639162</v>
      </c>
      <c r="AG49" s="1">
        <v>0</v>
      </c>
      <c r="AH49" s="1">
        <v>11256335.66</v>
      </c>
      <c r="AI49" s="1">
        <v>5995790.5089999996</v>
      </c>
      <c r="AJ49" s="11">
        <v>53.265917880419714</v>
      </c>
      <c r="AK49" s="1">
        <v>4630127.5280000009</v>
      </c>
      <c r="AL49" s="11">
        <v>41.133523980218627</v>
      </c>
      <c r="AM49" s="1">
        <v>10625918.037</v>
      </c>
      <c r="AN49" s="86">
        <v>94.399441860638333</v>
      </c>
      <c r="AO49" s="3">
        <v>8038160.2489999998</v>
      </c>
      <c r="AP49" s="52">
        <f t="shared" si="149"/>
        <v>89.452039272201205</v>
      </c>
      <c r="AQ49" s="1">
        <v>8986000</v>
      </c>
      <c r="AR49" s="6">
        <v>0.11401126989732864</v>
      </c>
      <c r="AS49" s="1">
        <v>4694501</v>
      </c>
      <c r="AT49" s="6">
        <v>52.242388159358995</v>
      </c>
      <c r="AU49" s="1">
        <v>4064862.7879999992</v>
      </c>
      <c r="AV49" s="6">
        <v>45.23550843534386</v>
      </c>
      <c r="AW49" s="1">
        <v>8759363.7879999988</v>
      </c>
      <c r="AX49" s="4">
        <v>97.477896594702855</v>
      </c>
      <c r="AY49" s="3">
        <v>10652330.967000002</v>
      </c>
      <c r="AZ49" s="170">
        <f t="shared" si="150"/>
        <v>80.734700593994006</v>
      </c>
      <c r="BA49" s="1">
        <v>13194241</v>
      </c>
      <c r="BB49" s="6">
        <v>0.17089756226377339</v>
      </c>
      <c r="BC49" s="1">
        <v>8749030.7979999986</v>
      </c>
      <c r="BD49" s="6">
        <v>66.309466364908744</v>
      </c>
      <c r="BE49" s="1">
        <v>3747257.9139999999</v>
      </c>
      <c r="BF49" s="6">
        <v>28.40070841513354</v>
      </c>
      <c r="BG49" s="1">
        <v>12496288.711999997</v>
      </c>
      <c r="BH49" s="4">
        <v>94.71017478004228</v>
      </c>
      <c r="BI49" s="156">
        <v>11179611.105</v>
      </c>
      <c r="BJ49" s="170">
        <f t="shared" si="151"/>
        <v>104.39773842864888</v>
      </c>
      <c r="BK49" s="1">
        <v>10708671.732999999</v>
      </c>
      <c r="BL49" s="6">
        <v>0.13463335022068934</v>
      </c>
      <c r="BM49" s="1">
        <v>9390995.5</v>
      </c>
      <c r="BN49" s="6">
        <v>87.695241147980767</v>
      </c>
      <c r="BO49" s="1">
        <v>1103130.5249999999</v>
      </c>
      <c r="BP49" s="6">
        <v>10.301282479325394</v>
      </c>
      <c r="BQ49" s="1">
        <v>10494126.025</v>
      </c>
      <c r="BR49" s="4">
        <v>97.996523627306161</v>
      </c>
      <c r="BS49" s="3">
        <v>8958928</v>
      </c>
      <c r="BT49" s="66">
        <f t="shared" si="152"/>
        <v>75.190785878017891</v>
      </c>
      <c r="BU49" s="1">
        <v>11914928</v>
      </c>
      <c r="BV49" s="2">
        <v>0.21491071903600134</v>
      </c>
      <c r="BW49" s="1">
        <v>6607369</v>
      </c>
      <c r="BX49" s="2">
        <v>55.454544081172799</v>
      </c>
      <c r="BY49" s="1">
        <v>4683249</v>
      </c>
      <c r="BZ49" s="2">
        <v>39.305726396332396</v>
      </c>
      <c r="CA49" s="1">
        <v>11290618</v>
      </c>
      <c r="CB49" s="83">
        <v>94.760270477505188</v>
      </c>
      <c r="CC49" s="171">
        <v>15872067</v>
      </c>
      <c r="CD49" s="34">
        <f t="shared" si="135"/>
        <v>111.34037475923238</v>
      </c>
      <c r="CE49" s="158">
        <v>14255446</v>
      </c>
      <c r="CF49" s="2">
        <v>0.23083056963725798</v>
      </c>
      <c r="CG49" s="158">
        <v>10513794</v>
      </c>
      <c r="CH49" s="2">
        <v>73.752824008452635</v>
      </c>
      <c r="CI49" s="158">
        <v>2947229</v>
      </c>
      <c r="CJ49" s="2">
        <v>20.674407521167701</v>
      </c>
      <c r="CK49" s="158">
        <v>13461023</v>
      </c>
      <c r="CL49" s="83">
        <v>94.427231529620329</v>
      </c>
      <c r="CM49" s="72">
        <v>5666108.2000000002</v>
      </c>
      <c r="CN49" s="34">
        <f t="shared" si="153"/>
        <v>105.36723686002109</v>
      </c>
      <c r="CO49" s="12">
        <v>5377485.7999999998</v>
      </c>
      <c r="CP49" s="2">
        <v>0.10724955967503975</v>
      </c>
      <c r="CQ49" s="12">
        <v>3726050.6</v>
      </c>
      <c r="CR49" s="2">
        <v>69.289826855516765</v>
      </c>
      <c r="CS49" s="12">
        <v>431568.3</v>
      </c>
      <c r="CT49" s="2">
        <v>8.0254661016492133</v>
      </c>
      <c r="CU49" s="12">
        <v>4157618.9</v>
      </c>
      <c r="CV49" s="83">
        <v>77.31529295716598</v>
      </c>
      <c r="CW49" s="3">
        <v>6074111.7000000002</v>
      </c>
      <c r="CX49" s="34">
        <f t="shared" si="154"/>
        <v>105.92226585637098</v>
      </c>
      <c r="CY49" s="1"/>
      <c r="CZ49" s="1">
        <v>5734499.4000000004</v>
      </c>
      <c r="DA49" s="34">
        <f t="shared" si="136"/>
        <v>0.1824416881204132</v>
      </c>
      <c r="DB49" s="1">
        <v>4446419</v>
      </c>
      <c r="DC49" s="34">
        <f t="shared" si="137"/>
        <v>77.538049790361825</v>
      </c>
      <c r="DD49" s="1">
        <v>755978.4</v>
      </c>
      <c r="DE49" s="34">
        <f t="shared" si="138"/>
        <v>13.182988562175105</v>
      </c>
      <c r="DF49" s="1">
        <f t="shared" si="70"/>
        <v>5202397.4000000004</v>
      </c>
      <c r="DG49" s="33">
        <f t="shared" si="139"/>
        <v>90.721038352536937</v>
      </c>
      <c r="DH49" s="138"/>
      <c r="DI49" s="33">
        <f t="shared" si="140"/>
        <v>0</v>
      </c>
      <c r="DJ49" s="159"/>
      <c r="DK49" s="160">
        <v>8945697.3000000007</v>
      </c>
      <c r="DL49" s="142">
        <f t="shared" si="141"/>
        <v>0.31412903391964525</v>
      </c>
      <c r="DM49" s="160">
        <v>5488937.9000000004</v>
      </c>
      <c r="DN49" s="142">
        <f t="shared" si="142"/>
        <v>61.358413055179049</v>
      </c>
      <c r="DO49" s="160">
        <v>3146250.9</v>
      </c>
      <c r="DP49" s="143">
        <f t="shared" si="143"/>
        <v>35.170549533349401</v>
      </c>
      <c r="DQ49" s="160">
        <f t="shared" si="47"/>
        <v>8635188.8000000007</v>
      </c>
      <c r="DR49" s="143">
        <f t="shared" si="144"/>
        <v>96.528962588528458</v>
      </c>
      <c r="DS49" s="160">
        <v>6267525.2999999998</v>
      </c>
      <c r="DT49" s="169">
        <f t="shared" si="145"/>
        <v>70.061897801974581</v>
      </c>
      <c r="DU49" s="3"/>
      <c r="DV49" s="1">
        <v>14494449.6</v>
      </c>
      <c r="DW49" s="142">
        <f t="shared" si="77"/>
        <v>0.76499874900537979</v>
      </c>
      <c r="DX49" s="1">
        <v>7585820.5</v>
      </c>
      <c r="DY49" s="142">
        <f t="shared" si="78"/>
        <v>52.336036961348299</v>
      </c>
      <c r="DZ49" s="1">
        <v>4085217.8</v>
      </c>
      <c r="EA49" s="143">
        <f t="shared" si="79"/>
        <v>28.184704578226967</v>
      </c>
      <c r="EB49" s="1">
        <f t="shared" si="48"/>
        <v>11671038.300000001</v>
      </c>
      <c r="EC49" s="143">
        <f t="shared" si="80"/>
        <v>80.520741539575269</v>
      </c>
      <c r="ED49" s="1">
        <v>7808117.7000000002</v>
      </c>
      <c r="EE49" s="143">
        <f t="shared" si="81"/>
        <v>102.93043053154236</v>
      </c>
      <c r="EF49" s="1"/>
      <c r="EG49" s="1">
        <v>11129640.800000001</v>
      </c>
      <c r="EH49" s="142">
        <f t="shared" si="82"/>
        <v>0.72698564913543995</v>
      </c>
      <c r="EI49" s="1">
        <v>5610323.2999999998</v>
      </c>
      <c r="EJ49" s="142">
        <f t="shared" si="83"/>
        <v>50.408844281838817</v>
      </c>
      <c r="EK49" s="1">
        <v>4703154.9000000004</v>
      </c>
      <c r="EL49" s="143">
        <f t="shared" si="84"/>
        <v>42.257921747124136</v>
      </c>
      <c r="EM49" s="1">
        <f t="shared" si="49"/>
        <v>10313478.199999999</v>
      </c>
      <c r="EN49" s="143">
        <f t="shared" si="85"/>
        <v>92.66676602896294</v>
      </c>
      <c r="EO49" s="1">
        <v>5605798.5</v>
      </c>
      <c r="EP49" s="169">
        <f t="shared" si="86"/>
        <v>50.368188881711248</v>
      </c>
      <c r="EQ49" s="3"/>
      <c r="ER49" s="1">
        <v>13822467</v>
      </c>
      <c r="ES49" s="142">
        <f t="shared" si="87"/>
        <v>1.0626271855297404</v>
      </c>
      <c r="ET49" s="1">
        <v>8110768</v>
      </c>
      <c r="EU49" s="142">
        <f t="shared" si="88"/>
        <v>58.678150579053657</v>
      </c>
      <c r="EV49" s="1">
        <v>4830135.2</v>
      </c>
      <c r="EW49" s="143">
        <f t="shared" si="89"/>
        <v>34.944089213596968</v>
      </c>
      <c r="EX49" s="1">
        <f t="shared" si="50"/>
        <v>12940903.199999999</v>
      </c>
      <c r="EY49" s="143">
        <f t="shared" si="90"/>
        <v>93.622239792650603</v>
      </c>
      <c r="EZ49" s="1">
        <v>8380072.2000000002</v>
      </c>
      <c r="FA49" s="169">
        <f t="shared" si="91"/>
        <v>60.626458359423111</v>
      </c>
      <c r="FB49" s="3"/>
      <c r="FC49" s="1">
        <v>10219748.1</v>
      </c>
      <c r="FD49" s="142">
        <f t="shared" si="92"/>
        <v>1.0331436883619571</v>
      </c>
      <c r="FE49" s="1">
        <v>5150880</v>
      </c>
      <c r="FF49" s="142">
        <f t="shared" si="93"/>
        <v>50.401242277194683</v>
      </c>
      <c r="FG49" s="1">
        <v>4188035.8</v>
      </c>
      <c r="FH49" s="143">
        <f t="shared" si="94"/>
        <v>40.979833935437213</v>
      </c>
      <c r="FI49" s="1">
        <f t="shared" si="51"/>
        <v>9338915.8000000007</v>
      </c>
      <c r="FJ49" s="143">
        <f t="shared" si="95"/>
        <v>91.38107621263191</v>
      </c>
      <c r="FK49" s="1">
        <v>5205935.0999999996</v>
      </c>
      <c r="FL49" s="169">
        <f t="shared" si="96"/>
        <v>50.939955163865534</v>
      </c>
      <c r="FM49" s="155"/>
      <c r="FN49" s="1">
        <v>11280397.699999999</v>
      </c>
      <c r="FO49" s="142">
        <f t="shared" si="97"/>
        <v>1.489096867514669</v>
      </c>
      <c r="FP49" s="1">
        <v>6978480.7000000002</v>
      </c>
      <c r="FQ49" s="142">
        <f t="shared" si="98"/>
        <v>61.863782515398377</v>
      </c>
      <c r="FR49" s="1">
        <v>2136045.2000000002</v>
      </c>
      <c r="FS49" s="143">
        <f t="shared" si="99"/>
        <v>18.935903297097408</v>
      </c>
      <c r="FT49" s="1">
        <f t="shared" si="52"/>
        <v>9114525.9000000004</v>
      </c>
      <c r="FU49" s="143">
        <f t="shared" si="100"/>
        <v>80.799685812495781</v>
      </c>
      <c r="FV49" s="1">
        <v>7505011.2999999998</v>
      </c>
      <c r="FW49" s="169">
        <f t="shared" si="101"/>
        <v>66.531442415368033</v>
      </c>
      <c r="FX49" s="3"/>
      <c r="FY49" s="1">
        <v>10028343.800000001</v>
      </c>
      <c r="FZ49" s="142">
        <f t="shared" si="102"/>
        <v>2.0458824874627348</v>
      </c>
      <c r="GA49" s="1">
        <v>4854273.5</v>
      </c>
      <c r="GB49" s="142">
        <f t="shared" si="103"/>
        <v>48.405535318803089</v>
      </c>
      <c r="GC49" s="1">
        <v>557301</v>
      </c>
      <c r="GD49" s="143">
        <f t="shared" si="104"/>
        <v>5.5572586173202394</v>
      </c>
      <c r="GE49" s="1">
        <f t="shared" si="53"/>
        <v>5411574.5</v>
      </c>
      <c r="GF49" s="143">
        <f t="shared" si="105"/>
        <v>53.962793936123333</v>
      </c>
      <c r="GG49" s="1">
        <v>4991818.3</v>
      </c>
      <c r="GH49" s="169">
        <f t="shared" si="106"/>
        <v>49.777095795219935</v>
      </c>
      <c r="GI49" s="3"/>
      <c r="GJ49" s="1">
        <v>5983666.0999999996</v>
      </c>
      <c r="GK49" s="142">
        <f t="shared" si="107"/>
        <v>1.6744251135064312</v>
      </c>
      <c r="GL49" s="1">
        <v>1913384.8</v>
      </c>
      <c r="GM49" s="142">
        <f t="shared" si="108"/>
        <v>31.976797635817285</v>
      </c>
      <c r="GN49" s="1">
        <v>232827.8</v>
      </c>
      <c r="GO49" s="143">
        <f t="shared" si="109"/>
        <v>3.8910560199874786</v>
      </c>
      <c r="GP49" s="1">
        <f t="shared" si="54"/>
        <v>2146212.6</v>
      </c>
      <c r="GQ49" s="143">
        <f t="shared" si="110"/>
        <v>35.867853655804758</v>
      </c>
      <c r="GR49" s="1">
        <v>1975053.5</v>
      </c>
      <c r="GS49" s="169">
        <f t="shared" si="111"/>
        <v>33.007414969227646</v>
      </c>
      <c r="GT49" s="3"/>
      <c r="GU49" s="1">
        <v>1660991.8</v>
      </c>
      <c r="GV49" s="142">
        <f t="shared" si="112"/>
        <v>0.7151943132648213</v>
      </c>
      <c r="GW49" s="1">
        <v>522132.9</v>
      </c>
      <c r="GX49" s="142">
        <f t="shared" si="113"/>
        <v>31.435007686371481</v>
      </c>
      <c r="GY49" s="1">
        <v>108229.8</v>
      </c>
      <c r="GZ49" s="143">
        <f t="shared" si="114"/>
        <v>6.5159743714568608</v>
      </c>
      <c r="HA49" s="1">
        <f t="shared" si="55"/>
        <v>630362.70000000007</v>
      </c>
      <c r="HB49" s="143">
        <f t="shared" si="115"/>
        <v>37.950982057828341</v>
      </c>
      <c r="HC49" s="1">
        <v>609840</v>
      </c>
      <c r="HD49" s="169">
        <f t="shared" si="116"/>
        <v>36.715413044182398</v>
      </c>
      <c r="HE49" s="3"/>
      <c r="HF49" s="1">
        <v>1715698</v>
      </c>
      <c r="HG49" s="142">
        <f t="shared" si="117"/>
        <v>0.95864865947090805</v>
      </c>
      <c r="HH49" s="1">
        <v>561602.6</v>
      </c>
      <c r="HI49" s="142">
        <f t="shared" si="118"/>
        <v>32.733184977775807</v>
      </c>
      <c r="HJ49" s="1">
        <v>90022.399999999994</v>
      </c>
      <c r="HK49" s="143">
        <f t="shared" si="119"/>
        <v>5.2469840263263112</v>
      </c>
      <c r="HL49" s="1">
        <f t="shared" si="56"/>
        <v>651625</v>
      </c>
      <c r="HM49" s="143">
        <f t="shared" si="120"/>
        <v>37.980169004102123</v>
      </c>
      <c r="HN49" s="1">
        <v>572234.5</v>
      </c>
      <c r="HO49" s="169">
        <f t="shared" si="121"/>
        <v>33.352868628394972</v>
      </c>
      <c r="HP49" s="1">
        <v>2443324</v>
      </c>
      <c r="HQ49" s="142">
        <f t="shared" si="122"/>
        <v>1.7532244778981187</v>
      </c>
      <c r="HR49" s="1">
        <v>572468</v>
      </c>
      <c r="HS49" s="142">
        <f t="shared" si="123"/>
        <v>23.42988486177028</v>
      </c>
      <c r="HT49" s="1">
        <v>586667</v>
      </c>
      <c r="HU49" s="139"/>
      <c r="HV49" s="1">
        <v>1352696.6</v>
      </c>
      <c r="HW49" s="142">
        <f t="shared" si="124"/>
        <v>1.3815212802951327</v>
      </c>
      <c r="HX49" s="1">
        <v>499252.2</v>
      </c>
      <c r="HY49" s="142">
        <f t="shared" si="125"/>
        <v>36.907921554619122</v>
      </c>
      <c r="HZ49" s="1">
        <v>618364</v>
      </c>
      <c r="IA49" s="169">
        <f t="shared" si="126"/>
        <v>108.01721668285388</v>
      </c>
      <c r="IB49" s="1">
        <v>1167051.6000000001</v>
      </c>
      <c r="IC49" s="142">
        <f t="shared" si="127"/>
        <v>1.5734220147575688</v>
      </c>
      <c r="ID49" s="1">
        <v>862850.5</v>
      </c>
      <c r="IE49" s="142">
        <f t="shared" si="128"/>
        <v>73.934220217854971</v>
      </c>
      <c r="IF49" s="1">
        <v>893813.6</v>
      </c>
      <c r="IG49" s="139"/>
      <c r="IH49" s="1">
        <v>851409.4</v>
      </c>
      <c r="II49" s="142">
        <f t="shared" si="129"/>
        <v>1.3265974194717942</v>
      </c>
      <c r="IJ49" s="1">
        <v>603076.6</v>
      </c>
      <c r="IK49" s="142">
        <f t="shared" si="130"/>
        <v>70.832739220403255</v>
      </c>
      <c r="IL49" s="1">
        <v>740804.8</v>
      </c>
      <c r="IM49" s="169">
        <f t="shared" si="131"/>
        <v>85.85552190095504</v>
      </c>
      <c r="IN49" s="1">
        <v>532068.5</v>
      </c>
      <c r="IO49" s="142">
        <f t="shared" si="132"/>
        <v>1.3195557243961602</v>
      </c>
      <c r="IP49" s="1">
        <v>340277.3</v>
      </c>
      <c r="IQ49" s="142">
        <f t="shared" si="133"/>
        <v>63.953663860950229</v>
      </c>
      <c r="IR49" s="1">
        <v>372006</v>
      </c>
      <c r="IS49" s="169">
        <f t="shared" si="134"/>
        <v>61.684701412722696</v>
      </c>
    </row>
    <row r="50" spans="1:253" x14ac:dyDescent="0.2">
      <c r="A50" s="193" t="s">
        <v>105</v>
      </c>
      <c r="B50" s="47">
        <v>91666425</v>
      </c>
      <c r="C50" s="52">
        <f t="shared" si="146"/>
        <v>101.8888440654945</v>
      </c>
      <c r="D50" s="23">
        <v>94261538</v>
      </c>
      <c r="E50" s="23">
        <v>89967087.016000003</v>
      </c>
      <c r="F50" s="29">
        <v>1.0432769001956699</v>
      </c>
      <c r="G50" s="23">
        <v>0</v>
      </c>
      <c r="H50" s="23">
        <v>89967087.016000003</v>
      </c>
      <c r="I50" s="23">
        <v>61370165</v>
      </c>
      <c r="J50" s="29">
        <v>68.214018076505866</v>
      </c>
      <c r="K50" s="7">
        <v>25109856</v>
      </c>
      <c r="L50" s="29">
        <v>27.91004669911608</v>
      </c>
      <c r="M50" s="23">
        <v>86480021</v>
      </c>
      <c r="N50" s="54">
        <v>96.124064775621946</v>
      </c>
      <c r="O50" s="3">
        <v>84046742</v>
      </c>
      <c r="P50" s="52">
        <f t="shared" si="147"/>
        <v>98.723911449803097</v>
      </c>
      <c r="Q50" s="1">
        <v>71692143.944999993</v>
      </c>
      <c r="R50" s="1">
        <v>85133115.944999993</v>
      </c>
      <c r="S50" s="2">
        <v>0.81063935019543343</v>
      </c>
      <c r="T50" s="1">
        <v>0</v>
      </c>
      <c r="U50" s="1">
        <v>85133115.944999993</v>
      </c>
      <c r="V50" s="1">
        <v>44760585.402999997</v>
      </c>
      <c r="W50" s="2">
        <v>52.577172709051844</v>
      </c>
      <c r="X50" s="1">
        <v>38220708.153999999</v>
      </c>
      <c r="Y50" s="2">
        <v>44.895229934603101</v>
      </c>
      <c r="Z50" s="1">
        <v>82981293.556999996</v>
      </c>
      <c r="AA50" s="4">
        <v>97.472402643654945</v>
      </c>
      <c r="AB50" s="138">
        <v>44993046.505000003</v>
      </c>
      <c r="AC50" s="52">
        <f t="shared" si="148"/>
        <v>87.114074881552924</v>
      </c>
      <c r="AD50" s="1">
        <v>88457856.853</v>
      </c>
      <c r="AE50" s="1">
        <v>51648423.709000006</v>
      </c>
      <c r="AF50" s="6">
        <v>0.6035776305828422</v>
      </c>
      <c r="AG50" s="1">
        <v>0</v>
      </c>
      <c r="AH50" s="1">
        <v>51648423.709000006</v>
      </c>
      <c r="AI50" s="1">
        <v>36518103.109000005</v>
      </c>
      <c r="AJ50" s="11">
        <v>70.705164817327301</v>
      </c>
      <c r="AK50" s="1">
        <v>13952285.833000002</v>
      </c>
      <c r="AL50" s="11">
        <v>27.013962539516466</v>
      </c>
      <c r="AM50" s="1">
        <v>50470388.942000009</v>
      </c>
      <c r="AN50" s="86">
        <v>97.719127356843771</v>
      </c>
      <c r="AO50" s="3">
        <v>44768362</v>
      </c>
      <c r="AP50" s="52">
        <f t="shared" si="149"/>
        <v>82.766087269300272</v>
      </c>
      <c r="AQ50" s="1">
        <v>54090224</v>
      </c>
      <c r="AR50" s="6">
        <v>0.68627811342877398</v>
      </c>
      <c r="AS50" s="1">
        <v>42524582</v>
      </c>
      <c r="AT50" s="6">
        <v>78.617870023980672</v>
      </c>
      <c r="AU50" s="1">
        <v>10361994</v>
      </c>
      <c r="AV50" s="6">
        <v>19.156870195250068</v>
      </c>
      <c r="AW50" s="1">
        <v>52886576</v>
      </c>
      <c r="AX50" s="4">
        <v>97.774740219230736</v>
      </c>
      <c r="AY50" s="3">
        <v>102402784</v>
      </c>
      <c r="AZ50" s="170">
        <f t="shared" si="150"/>
        <v>101.79523036504159</v>
      </c>
      <c r="BA50" s="1">
        <v>100596839</v>
      </c>
      <c r="BB50" s="6">
        <v>1.3029741200377718</v>
      </c>
      <c r="BC50" s="1">
        <v>49625733</v>
      </c>
      <c r="BD50" s="6">
        <v>49.331304535324414</v>
      </c>
      <c r="BE50" s="1">
        <v>49796059</v>
      </c>
      <c r="BF50" s="6">
        <v>49.500619994630249</v>
      </c>
      <c r="BG50" s="1">
        <v>99421792</v>
      </c>
      <c r="BH50" s="4">
        <v>98.831924529954662</v>
      </c>
      <c r="BI50" s="156">
        <v>54848926.541999996</v>
      </c>
      <c r="BJ50" s="170">
        <f t="shared" si="151"/>
        <v>43.136803434244356</v>
      </c>
      <c r="BK50" s="1">
        <v>127151115</v>
      </c>
      <c r="BL50" s="6">
        <v>1.5985904716821846</v>
      </c>
      <c r="BM50" s="1">
        <v>70084093</v>
      </c>
      <c r="BN50" s="6">
        <v>55.118740405854872</v>
      </c>
      <c r="BO50" s="1">
        <v>56392038</v>
      </c>
      <c r="BP50" s="6">
        <v>44.350407780537353</v>
      </c>
      <c r="BQ50" s="1">
        <v>126476131</v>
      </c>
      <c r="BR50" s="4">
        <v>99.469148186392232</v>
      </c>
      <c r="BS50" s="3">
        <v>691104</v>
      </c>
      <c r="BT50" s="66">
        <f t="shared" si="152"/>
        <v>0.85268284598840527</v>
      </c>
      <c r="BU50" s="1">
        <v>81050534</v>
      </c>
      <c r="BV50" s="2">
        <v>1.4619163909502326</v>
      </c>
      <c r="BW50" s="1">
        <v>26988128</v>
      </c>
      <c r="BX50" s="2">
        <v>33.297902762738119</v>
      </c>
      <c r="BY50" s="1">
        <v>49346067</v>
      </c>
      <c r="BZ50" s="2">
        <v>60.8830868406123</v>
      </c>
      <c r="CA50" s="1">
        <v>76334195</v>
      </c>
      <c r="CB50" s="83">
        <v>94.180989603350412</v>
      </c>
      <c r="CC50" s="171">
        <v>32660266</v>
      </c>
      <c r="CD50" s="34">
        <f t="shared" si="135"/>
        <v>82.427099427118662</v>
      </c>
      <c r="CE50" s="158">
        <v>39623214</v>
      </c>
      <c r="CF50" s="2">
        <v>0.64159683663906242</v>
      </c>
      <c r="CG50" s="158">
        <v>29555786</v>
      </c>
      <c r="CH50" s="2">
        <v>74.592096441242745</v>
      </c>
      <c r="CI50" s="158">
        <v>7081520</v>
      </c>
      <c r="CJ50" s="2">
        <v>17.872149392020546</v>
      </c>
      <c r="CK50" s="158">
        <v>36637306</v>
      </c>
      <c r="CL50" s="83">
        <v>92.464245833263305</v>
      </c>
      <c r="CM50" s="72">
        <v>25517029</v>
      </c>
      <c r="CN50" s="34">
        <f t="shared" si="153"/>
        <v>88.156547360018948</v>
      </c>
      <c r="CO50" s="12">
        <v>28945132</v>
      </c>
      <c r="CP50" s="2">
        <v>0.57728700310764236</v>
      </c>
      <c r="CQ50" s="12">
        <v>20940360</v>
      </c>
      <c r="CR50" s="2">
        <v>72.345014698844707</v>
      </c>
      <c r="CS50" s="12">
        <v>6914651</v>
      </c>
      <c r="CT50" s="2">
        <v>23.888821788755362</v>
      </c>
      <c r="CU50" s="12">
        <v>27855011</v>
      </c>
      <c r="CV50" s="83">
        <v>96.233836487600058</v>
      </c>
      <c r="CW50" s="3">
        <v>13050622.199999999</v>
      </c>
      <c r="CX50" s="34">
        <f t="shared" si="154"/>
        <v>82.979551252721663</v>
      </c>
      <c r="CY50" s="1"/>
      <c r="CZ50" s="1">
        <v>15727516</v>
      </c>
      <c r="DA50" s="34">
        <f t="shared" si="136"/>
        <v>0.50036705365786738</v>
      </c>
      <c r="DB50" s="1">
        <v>8461444.6999999993</v>
      </c>
      <c r="DC50" s="34">
        <f t="shared" si="137"/>
        <v>53.800261274571263</v>
      </c>
      <c r="DD50" s="1">
        <v>6730599</v>
      </c>
      <c r="DE50" s="34">
        <f t="shared" si="138"/>
        <v>42.79505422216706</v>
      </c>
      <c r="DF50" s="1">
        <f t="shared" si="70"/>
        <v>15192043.699999999</v>
      </c>
      <c r="DG50" s="33">
        <f t="shared" si="139"/>
        <v>96.595315496738323</v>
      </c>
      <c r="DH50" s="138"/>
      <c r="DI50" s="33">
        <f t="shared" si="140"/>
        <v>0</v>
      </c>
      <c r="DJ50" s="159"/>
      <c r="DK50" s="160">
        <v>14286967</v>
      </c>
      <c r="DL50" s="142">
        <f t="shared" si="141"/>
        <v>0.50168824082074093</v>
      </c>
      <c r="DM50" s="160">
        <v>8367063.9000000004</v>
      </c>
      <c r="DN50" s="142">
        <f t="shared" si="142"/>
        <v>58.564311795498661</v>
      </c>
      <c r="DO50" s="160">
        <v>3160747.4</v>
      </c>
      <c r="DP50" s="143">
        <f t="shared" si="143"/>
        <v>22.12329180854131</v>
      </c>
      <c r="DQ50" s="160">
        <f t="shared" si="47"/>
        <v>11527811.300000001</v>
      </c>
      <c r="DR50" s="143">
        <f t="shared" si="144"/>
        <v>80.687603604039964</v>
      </c>
      <c r="DS50" s="160">
        <v>9830609.8000000007</v>
      </c>
      <c r="DT50" s="169">
        <f t="shared" si="145"/>
        <v>68.808234805889882</v>
      </c>
      <c r="DU50" s="3"/>
      <c r="DV50" s="1">
        <v>8987100.8000000007</v>
      </c>
      <c r="DW50" s="142">
        <f t="shared" si="77"/>
        <v>0.47432783299237852</v>
      </c>
      <c r="DX50" s="1">
        <v>6581374</v>
      </c>
      <c r="DY50" s="142">
        <f t="shared" si="78"/>
        <v>73.231336183522046</v>
      </c>
      <c r="DZ50" s="1">
        <v>1418796.9</v>
      </c>
      <c r="EA50" s="143">
        <f t="shared" si="79"/>
        <v>15.787036682619604</v>
      </c>
      <c r="EB50" s="1">
        <f t="shared" si="48"/>
        <v>8000170.9000000004</v>
      </c>
      <c r="EC50" s="143">
        <f t="shared" si="80"/>
        <v>89.018372866141661</v>
      </c>
      <c r="ED50" s="1">
        <v>7654343.0999999996</v>
      </c>
      <c r="EE50" s="143">
        <f t="shared" si="81"/>
        <v>116.30311694791999</v>
      </c>
      <c r="EF50" s="1"/>
      <c r="EG50" s="1">
        <v>7012215.7999999998</v>
      </c>
      <c r="EH50" s="142">
        <f t="shared" si="82"/>
        <v>0.45803636854486696</v>
      </c>
      <c r="EI50" s="1">
        <v>4595780.7</v>
      </c>
      <c r="EJ50" s="142">
        <f t="shared" si="83"/>
        <v>65.539635845206021</v>
      </c>
      <c r="EK50" s="1">
        <v>572484.4</v>
      </c>
      <c r="EL50" s="143">
        <f t="shared" si="84"/>
        <v>8.1641012816519432</v>
      </c>
      <c r="EM50" s="1">
        <f t="shared" si="49"/>
        <v>5168265.1000000006</v>
      </c>
      <c r="EN50" s="143">
        <f t="shared" si="85"/>
        <v>73.703737126857973</v>
      </c>
      <c r="EO50" s="1">
        <v>4717552.7</v>
      </c>
      <c r="EP50" s="169">
        <f t="shared" si="86"/>
        <v>67.276205332984759</v>
      </c>
      <c r="EQ50" s="3"/>
      <c r="ER50" s="1">
        <v>5967158.5999999996</v>
      </c>
      <c r="ES50" s="142">
        <f t="shared" si="87"/>
        <v>0.45873612494264487</v>
      </c>
      <c r="ET50" s="1">
        <v>4313025.8</v>
      </c>
      <c r="EU50" s="142">
        <f t="shared" si="88"/>
        <v>72.279389389784271</v>
      </c>
      <c r="EV50" s="1">
        <v>591950.6</v>
      </c>
      <c r="EW50" s="143">
        <f t="shared" si="89"/>
        <v>9.9201418913182575</v>
      </c>
      <c r="EX50" s="1">
        <f t="shared" si="50"/>
        <v>4904976.3999999994</v>
      </c>
      <c r="EY50" s="143">
        <f t="shared" si="90"/>
        <v>82.199531281102537</v>
      </c>
      <c r="EZ50" s="1">
        <v>4687141.3</v>
      </c>
      <c r="FA50" s="169">
        <f t="shared" si="91"/>
        <v>78.548964661338147</v>
      </c>
      <c r="FB50" s="3"/>
      <c r="FC50" s="1">
        <v>5009460.9000000004</v>
      </c>
      <c r="FD50" s="142">
        <f t="shared" si="92"/>
        <v>0.50642079044306476</v>
      </c>
      <c r="FE50" s="1">
        <v>3292761.9</v>
      </c>
      <c r="FF50" s="142">
        <f t="shared" si="93"/>
        <v>65.73086337493919</v>
      </c>
      <c r="FG50" s="1">
        <v>519313.9</v>
      </c>
      <c r="FH50" s="143">
        <f t="shared" si="94"/>
        <v>10.36666240872346</v>
      </c>
      <c r="FI50" s="1">
        <f t="shared" si="51"/>
        <v>3812075.8</v>
      </c>
      <c r="FJ50" s="143">
        <f t="shared" si="95"/>
        <v>76.097525783662661</v>
      </c>
      <c r="FK50" s="1">
        <v>3346638.9</v>
      </c>
      <c r="FL50" s="169">
        <f t="shared" si="96"/>
        <v>66.806368325980941</v>
      </c>
      <c r="FM50" s="155"/>
      <c r="FN50" s="1">
        <v>3436063.2</v>
      </c>
      <c r="FO50" s="142">
        <f t="shared" si="97"/>
        <v>0.45358604224587129</v>
      </c>
      <c r="FP50" s="1">
        <v>2512538.9</v>
      </c>
      <c r="FQ50" s="142">
        <f t="shared" si="98"/>
        <v>73.122604380501485</v>
      </c>
      <c r="FR50" s="1">
        <v>610822.69999999995</v>
      </c>
      <c r="FS50" s="143">
        <f t="shared" si="99"/>
        <v>17.776817958412405</v>
      </c>
      <c r="FT50" s="1">
        <f t="shared" si="52"/>
        <v>3123361.5999999996</v>
      </c>
      <c r="FU50" s="143">
        <f t="shared" si="100"/>
        <v>90.899422338913894</v>
      </c>
      <c r="FV50" s="1">
        <v>3038643.3</v>
      </c>
      <c r="FW50" s="169">
        <f t="shared" si="101"/>
        <v>88.4338594237731</v>
      </c>
      <c r="FX50" s="3"/>
      <c r="FY50" s="1">
        <v>1886757.6</v>
      </c>
      <c r="FZ50" s="142">
        <f t="shared" si="102"/>
        <v>0.3849174309248572</v>
      </c>
      <c r="GA50" s="1">
        <v>1270180.8</v>
      </c>
      <c r="GB50" s="142">
        <f t="shared" si="103"/>
        <v>67.32082595029695</v>
      </c>
      <c r="GC50" s="1">
        <v>208432.6</v>
      </c>
      <c r="GD50" s="143">
        <f t="shared" si="104"/>
        <v>11.047131862619766</v>
      </c>
      <c r="GE50" s="1">
        <f t="shared" si="53"/>
        <v>1478613.4000000001</v>
      </c>
      <c r="GF50" s="143">
        <f t="shared" si="105"/>
        <v>78.367957812916728</v>
      </c>
      <c r="GG50" s="1">
        <v>1462498.8</v>
      </c>
      <c r="GH50" s="169">
        <f t="shared" si="106"/>
        <v>77.513868236174062</v>
      </c>
      <c r="GI50" s="3"/>
      <c r="GJ50" s="1">
        <v>1117520.5</v>
      </c>
      <c r="GK50" s="142">
        <f t="shared" si="107"/>
        <v>0.31271871772027254</v>
      </c>
      <c r="GL50" s="1">
        <v>745220.8</v>
      </c>
      <c r="GM50" s="142">
        <f t="shared" si="108"/>
        <v>66.68520174797689</v>
      </c>
      <c r="GN50" s="1">
        <v>186862.4</v>
      </c>
      <c r="GO50" s="143">
        <f t="shared" si="109"/>
        <v>16.721160819868626</v>
      </c>
      <c r="GP50" s="1">
        <f t="shared" si="54"/>
        <v>932083.20000000007</v>
      </c>
      <c r="GQ50" s="143">
        <f t="shared" si="110"/>
        <v>83.40636256784552</v>
      </c>
      <c r="GR50" s="1">
        <v>829524.8</v>
      </c>
      <c r="GS50" s="169">
        <f t="shared" si="111"/>
        <v>74.229045462700697</v>
      </c>
      <c r="GT50" s="3"/>
      <c r="GU50" s="1">
        <v>786502.6</v>
      </c>
      <c r="GV50" s="142">
        <f t="shared" si="112"/>
        <v>0.33865440328362634</v>
      </c>
      <c r="GW50" s="1">
        <v>704175.3</v>
      </c>
      <c r="GX50" s="142">
        <f t="shared" si="113"/>
        <v>89.532482155812332</v>
      </c>
      <c r="GY50" s="1">
        <v>30382.5</v>
      </c>
      <c r="GZ50" s="143">
        <f t="shared" si="114"/>
        <v>3.8629878655200884</v>
      </c>
      <c r="HA50" s="1">
        <f t="shared" si="55"/>
        <v>734557.8</v>
      </c>
      <c r="HB50" s="143">
        <f t="shared" si="115"/>
        <v>93.395470021332429</v>
      </c>
      <c r="HC50" s="1">
        <v>725662.6</v>
      </c>
      <c r="HD50" s="169">
        <f t="shared" si="116"/>
        <v>92.264488381856594</v>
      </c>
      <c r="HE50" s="3"/>
      <c r="HF50" s="1">
        <v>555257.1</v>
      </c>
      <c r="HG50" s="142">
        <f t="shared" si="117"/>
        <v>0.31025068198290373</v>
      </c>
      <c r="HH50" s="1">
        <v>409926.40000000002</v>
      </c>
      <c r="HI50" s="142">
        <f t="shared" si="118"/>
        <v>73.826413025605618</v>
      </c>
      <c r="HJ50" s="1">
        <v>89680.7</v>
      </c>
      <c r="HK50" s="143">
        <f t="shared" si="119"/>
        <v>16.151202749140893</v>
      </c>
      <c r="HL50" s="1">
        <f t="shared" si="56"/>
        <v>499607.10000000003</v>
      </c>
      <c r="HM50" s="143">
        <f t="shared" si="120"/>
        <v>89.977615774746525</v>
      </c>
      <c r="HN50" s="1">
        <v>443314.8</v>
      </c>
      <c r="HO50" s="169">
        <f t="shared" si="121"/>
        <v>79.839555405955181</v>
      </c>
      <c r="HP50" s="1">
        <v>443252.3</v>
      </c>
      <c r="HQ50" s="142">
        <f t="shared" si="122"/>
        <v>0.31805883388557565</v>
      </c>
      <c r="HR50" s="1">
        <v>330991.90000000002</v>
      </c>
      <c r="HS50" s="142">
        <f t="shared" si="123"/>
        <v>74.673476031596465</v>
      </c>
      <c r="HT50" s="1">
        <v>364736.7</v>
      </c>
      <c r="HU50" s="139"/>
      <c r="HV50" s="1">
        <v>407631.7</v>
      </c>
      <c r="HW50" s="142">
        <f t="shared" si="124"/>
        <v>0.41631794452124843</v>
      </c>
      <c r="HX50" s="1">
        <v>278482.09999999998</v>
      </c>
      <c r="HY50" s="142">
        <f t="shared" si="125"/>
        <v>68.317086232498596</v>
      </c>
      <c r="HZ50" s="1">
        <v>330941.40000000002</v>
      </c>
      <c r="IA50" s="169">
        <f t="shared" si="126"/>
        <v>99.984742829054127</v>
      </c>
      <c r="IB50" s="1">
        <v>369245.6</v>
      </c>
      <c r="IC50" s="142">
        <f t="shared" si="127"/>
        <v>0.49781788216764983</v>
      </c>
      <c r="ID50" s="1">
        <v>224203.7</v>
      </c>
      <c r="IE50" s="142">
        <f t="shared" si="128"/>
        <v>60.719396520906422</v>
      </c>
      <c r="IF50" s="1">
        <v>270729.5</v>
      </c>
      <c r="IG50" s="139"/>
      <c r="IH50" s="1">
        <v>292966.40000000002</v>
      </c>
      <c r="II50" s="142">
        <f t="shared" si="129"/>
        <v>0.456476602480477</v>
      </c>
      <c r="IJ50" s="1">
        <v>189069.8</v>
      </c>
      <c r="IK50" s="142">
        <f t="shared" si="130"/>
        <v>64.536342734183833</v>
      </c>
      <c r="IL50" s="1">
        <v>273686.2</v>
      </c>
      <c r="IM50" s="169">
        <f t="shared" si="131"/>
        <v>122.0703315779356</v>
      </c>
      <c r="IN50" s="1">
        <v>169018</v>
      </c>
      <c r="IO50" s="142">
        <f t="shared" si="132"/>
        <v>0.41917284978530056</v>
      </c>
      <c r="IP50" s="1">
        <v>127668</v>
      </c>
      <c r="IQ50" s="142">
        <f t="shared" si="133"/>
        <v>75.535150102355971</v>
      </c>
      <c r="IR50" s="1">
        <v>163435</v>
      </c>
      <c r="IS50" s="169">
        <f t="shared" si="134"/>
        <v>86.441621030963177</v>
      </c>
    </row>
    <row r="51" spans="1:253" x14ac:dyDescent="0.2">
      <c r="A51" s="193" t="s">
        <v>106</v>
      </c>
      <c r="B51" s="47">
        <v>31140043.733999997</v>
      </c>
      <c r="C51" s="52">
        <f t="shared" si="146"/>
        <v>96.09442982836984</v>
      </c>
      <c r="D51" s="23">
        <v>30348969.297999997</v>
      </c>
      <c r="E51" s="23">
        <v>32405669.911999997</v>
      </c>
      <c r="F51" s="29">
        <v>0.37578283321035966</v>
      </c>
      <c r="G51" s="23">
        <v>0</v>
      </c>
      <c r="H51" s="23">
        <v>32405669.911999997</v>
      </c>
      <c r="I51" s="23">
        <v>30739211.964000002</v>
      </c>
      <c r="J51" s="29">
        <v>94.857511193178894</v>
      </c>
      <c r="K51" s="7">
        <v>1594299.7840000002</v>
      </c>
      <c r="L51" s="29">
        <v>4.9198173909980563</v>
      </c>
      <c r="M51" s="23">
        <v>32333511.748000003</v>
      </c>
      <c r="N51" s="54">
        <v>99.777328584176956</v>
      </c>
      <c r="O51" s="3">
        <v>27406868.509999994</v>
      </c>
      <c r="P51" s="52">
        <f t="shared" si="147"/>
        <v>90.577339060955993</v>
      </c>
      <c r="Q51" s="1">
        <v>28603735.320999995</v>
      </c>
      <c r="R51" s="1">
        <v>30257974.890999995</v>
      </c>
      <c r="S51" s="2">
        <v>0.2881170838351132</v>
      </c>
      <c r="T51" s="1">
        <v>0</v>
      </c>
      <c r="U51" s="1">
        <v>30257974.890999995</v>
      </c>
      <c r="V51" s="1">
        <v>27197404.814999998</v>
      </c>
      <c r="W51" s="2">
        <v>89.885079596287383</v>
      </c>
      <c r="X51" s="1">
        <v>2982007.1242999998</v>
      </c>
      <c r="Y51" s="2">
        <v>9.8552766172959423</v>
      </c>
      <c r="Z51" s="1">
        <v>30179411.939299997</v>
      </c>
      <c r="AA51" s="4">
        <v>99.740356213583325</v>
      </c>
      <c r="AB51" s="138">
        <v>24374915.572000001</v>
      </c>
      <c r="AC51" s="52">
        <f t="shared" si="148"/>
        <v>88.121128418796005</v>
      </c>
      <c r="AD51" s="1">
        <v>30057700.134999998</v>
      </c>
      <c r="AE51" s="1">
        <v>27660693.875999998</v>
      </c>
      <c r="AF51" s="6">
        <v>0.32325044737123615</v>
      </c>
      <c r="AG51" s="1">
        <v>172338.42099999997</v>
      </c>
      <c r="AH51" s="1">
        <v>27488355.454999998</v>
      </c>
      <c r="AI51" s="1">
        <v>24203716.173</v>
      </c>
      <c r="AJ51" s="11">
        <v>87.502201794006808</v>
      </c>
      <c r="AK51" s="1">
        <v>3253398</v>
      </c>
      <c r="AL51" s="11">
        <v>11.761809065906453</v>
      </c>
      <c r="AM51" s="1">
        <v>27457114.173</v>
      </c>
      <c r="AN51" s="86">
        <v>99.26401085991327</v>
      </c>
      <c r="AO51" s="3">
        <v>32233593.471000001</v>
      </c>
      <c r="AP51" s="52">
        <f t="shared" si="149"/>
        <v>98.128052943056758</v>
      </c>
      <c r="AQ51" s="1">
        <v>32848500</v>
      </c>
      <c r="AR51" s="6">
        <v>0.41677044282466058</v>
      </c>
      <c r="AS51" s="1">
        <v>30705279.837099999</v>
      </c>
      <c r="AT51" s="6">
        <v>93.4754397829429</v>
      </c>
      <c r="AU51" s="1">
        <v>2064999.8838999993</v>
      </c>
      <c r="AV51" s="6">
        <v>6.2864358613026443</v>
      </c>
      <c r="AW51" s="1">
        <v>32770279.720999997</v>
      </c>
      <c r="AX51" s="4">
        <v>99.761875644245549</v>
      </c>
      <c r="AY51" s="3">
        <v>39447401.711999997</v>
      </c>
      <c r="AZ51" s="170">
        <f t="shared" si="150"/>
        <v>97.986448487480274</v>
      </c>
      <c r="BA51" s="1">
        <v>40258017.634999998</v>
      </c>
      <c r="BB51" s="6">
        <v>0.52143939733960443</v>
      </c>
      <c r="BC51" s="1">
        <v>38232560.226999998</v>
      </c>
      <c r="BD51" s="6">
        <v>94.968809874435834</v>
      </c>
      <c r="BE51" s="1">
        <v>1736070.5170000002</v>
      </c>
      <c r="BF51" s="6">
        <v>4.31235967140785</v>
      </c>
      <c r="BG51" s="1">
        <v>39968630.743999995</v>
      </c>
      <c r="BH51" s="4">
        <v>99.281169545843667</v>
      </c>
      <c r="BI51" s="156">
        <v>34544530.173999995</v>
      </c>
      <c r="BJ51" s="170">
        <f t="shared" si="151"/>
        <v>88.643479564000359</v>
      </c>
      <c r="BK51" s="1">
        <v>38970187.479000002</v>
      </c>
      <c r="BL51" s="6">
        <v>0.48994749580920138</v>
      </c>
      <c r="BM51" s="1">
        <v>34816073.732000001</v>
      </c>
      <c r="BN51" s="6">
        <v>89.34027774631943</v>
      </c>
      <c r="BO51" s="1">
        <v>4083189.4</v>
      </c>
      <c r="BP51" s="6">
        <v>10.477725831317395</v>
      </c>
      <c r="BQ51" s="1">
        <v>38899263.131999999</v>
      </c>
      <c r="BR51" s="4">
        <v>99.81800357763683</v>
      </c>
      <c r="BS51" s="3">
        <v>4282427</v>
      </c>
      <c r="BT51" s="66">
        <f t="shared" si="152"/>
        <v>13.915563503005909</v>
      </c>
      <c r="BU51" s="1">
        <v>30774370</v>
      </c>
      <c r="BV51" s="2">
        <v>0.55508031475976594</v>
      </c>
      <c r="BW51" s="1">
        <v>25449764</v>
      </c>
      <c r="BX51" s="2">
        <v>82.697920379848554</v>
      </c>
      <c r="BY51" s="1">
        <v>5133332</v>
      </c>
      <c r="BZ51" s="2">
        <v>16.68054293231673</v>
      </c>
      <c r="CA51" s="1">
        <v>30583096</v>
      </c>
      <c r="CB51" s="83">
        <v>99.378463312165294</v>
      </c>
      <c r="CC51" s="171">
        <v>31938945</v>
      </c>
      <c r="CD51" s="34">
        <f t="shared" si="135"/>
        <v>91.180670817855685</v>
      </c>
      <c r="CE51" s="158">
        <v>35028197</v>
      </c>
      <c r="CF51" s="2">
        <v>0.56719226230284847</v>
      </c>
      <c r="CG51" s="158">
        <v>32174448</v>
      </c>
      <c r="CH51" s="2">
        <v>91.852994888660703</v>
      </c>
      <c r="CI51" s="158">
        <v>1465990</v>
      </c>
      <c r="CJ51" s="2">
        <v>4.1851711636770803</v>
      </c>
      <c r="CK51" s="158">
        <v>33640438</v>
      </c>
      <c r="CL51" s="83">
        <v>96.038166052337786</v>
      </c>
      <c r="CM51" s="72">
        <v>27333186</v>
      </c>
      <c r="CN51" s="34">
        <f t="shared" si="153"/>
        <v>86.674664963301595</v>
      </c>
      <c r="CO51" s="12">
        <v>31535381.200000003</v>
      </c>
      <c r="CP51" s="2">
        <v>0.62894740658999548</v>
      </c>
      <c r="CQ51" s="12">
        <v>23356321.300000001</v>
      </c>
      <c r="CR51" s="2">
        <v>74.063862275430495</v>
      </c>
      <c r="CS51" s="12">
        <v>7184668.5</v>
      </c>
      <c r="CT51" s="2">
        <v>22.782881406868803</v>
      </c>
      <c r="CU51" s="12">
        <v>30540989.800000001</v>
      </c>
      <c r="CV51" s="83">
        <v>96.846743682299291</v>
      </c>
      <c r="CW51" s="3">
        <v>14354675.1</v>
      </c>
      <c r="CX51" s="34">
        <f t="shared" si="154"/>
        <v>63.485750140543075</v>
      </c>
      <c r="CY51" s="1"/>
      <c r="CZ51" s="1">
        <v>22610861.600000001</v>
      </c>
      <c r="DA51" s="34">
        <f t="shared" si="136"/>
        <v>0.71935900109450301</v>
      </c>
      <c r="DB51" s="1">
        <v>14366304.4</v>
      </c>
      <c r="DC51" s="34">
        <f t="shared" si="137"/>
        <v>63.537182501705281</v>
      </c>
      <c r="DD51" s="1">
        <v>5778078.2999999998</v>
      </c>
      <c r="DE51" s="34">
        <f t="shared" si="138"/>
        <v>25.554436634117472</v>
      </c>
      <c r="DF51" s="1">
        <f t="shared" si="70"/>
        <v>20144382.699999999</v>
      </c>
      <c r="DG51" s="33">
        <f t="shared" si="139"/>
        <v>89.091619135822754</v>
      </c>
      <c r="DH51" s="138"/>
      <c r="DI51" s="33">
        <f t="shared" si="140"/>
        <v>0</v>
      </c>
      <c r="DJ51" s="159"/>
      <c r="DK51" s="160">
        <v>4935430</v>
      </c>
      <c r="DL51" s="142">
        <f t="shared" si="141"/>
        <v>0.17330810621973924</v>
      </c>
      <c r="DM51" s="160">
        <v>4458174.8</v>
      </c>
      <c r="DN51" s="142">
        <f t="shared" si="142"/>
        <v>90.330017850521642</v>
      </c>
      <c r="DO51" s="160">
        <v>58787.5</v>
      </c>
      <c r="DP51" s="143">
        <f t="shared" si="143"/>
        <v>1.1911322822935386</v>
      </c>
      <c r="DQ51" s="160">
        <f t="shared" si="47"/>
        <v>4516962.3</v>
      </c>
      <c r="DR51" s="143">
        <f t="shared" si="144"/>
        <v>91.52115013281518</v>
      </c>
      <c r="DS51" s="160">
        <v>4471352.7</v>
      </c>
      <c r="DT51" s="169">
        <f t="shared" si="145"/>
        <v>90.597023967516506</v>
      </c>
      <c r="DU51" s="3"/>
      <c r="DV51" s="1">
        <v>3754419.9</v>
      </c>
      <c r="DW51" s="142">
        <f t="shared" si="77"/>
        <v>0.19815354194207571</v>
      </c>
      <c r="DX51" s="1">
        <v>3548928.7</v>
      </c>
      <c r="DY51" s="142">
        <f t="shared" si="78"/>
        <v>94.526685733793386</v>
      </c>
      <c r="DZ51" s="1">
        <v>126984.7</v>
      </c>
      <c r="EA51" s="143">
        <f t="shared" si="79"/>
        <v>3.3822721853780928</v>
      </c>
      <c r="EB51" s="1">
        <f t="shared" si="48"/>
        <v>3675913.4000000004</v>
      </c>
      <c r="EC51" s="143">
        <f t="shared" si="80"/>
        <v>97.908957919171485</v>
      </c>
      <c r="ED51" s="1">
        <v>3549730.2</v>
      </c>
      <c r="EE51" s="143">
        <f t="shared" si="81"/>
        <v>100.02258428015192</v>
      </c>
      <c r="EF51" s="1"/>
      <c r="EG51" s="1">
        <v>2860458</v>
      </c>
      <c r="EH51" s="142">
        <f t="shared" si="82"/>
        <v>0.18684447713305019</v>
      </c>
      <c r="EI51" s="1">
        <v>2186630.9</v>
      </c>
      <c r="EJ51" s="142">
        <f t="shared" si="83"/>
        <v>76.443384241264852</v>
      </c>
      <c r="EK51" s="1">
        <v>314847.59999999998</v>
      </c>
      <c r="EL51" s="143">
        <f t="shared" si="84"/>
        <v>11.006894700079497</v>
      </c>
      <c r="EM51" s="1">
        <f t="shared" si="49"/>
        <v>2501478.5</v>
      </c>
      <c r="EN51" s="143">
        <f t="shared" si="85"/>
        <v>87.450278941344365</v>
      </c>
      <c r="EO51" s="1">
        <v>2240310.2999999998</v>
      </c>
      <c r="EP51" s="169">
        <f t="shared" si="86"/>
        <v>78.319985820452516</v>
      </c>
      <c r="EQ51" s="3"/>
      <c r="ER51" s="1">
        <v>2402871.2999999998</v>
      </c>
      <c r="ES51" s="142">
        <f t="shared" si="87"/>
        <v>0.18472508320759157</v>
      </c>
      <c r="ET51" s="1">
        <v>2032174.9</v>
      </c>
      <c r="EU51" s="142">
        <f t="shared" si="88"/>
        <v>84.572773414872444</v>
      </c>
      <c r="EV51" s="1">
        <v>220548.1</v>
      </c>
      <c r="EW51" s="143">
        <f t="shared" si="89"/>
        <v>9.1785232109601562</v>
      </c>
      <c r="EX51" s="1">
        <f t="shared" si="50"/>
        <v>2252723</v>
      </c>
      <c r="EY51" s="143">
        <f t="shared" si="90"/>
        <v>93.751296625832609</v>
      </c>
      <c r="EZ51" s="1">
        <v>2028689.1</v>
      </c>
      <c r="FA51" s="169">
        <f t="shared" si="91"/>
        <v>84.427705304066862</v>
      </c>
      <c r="FB51" s="3"/>
      <c r="FC51" s="1">
        <v>1878429.9</v>
      </c>
      <c r="FD51" s="142">
        <f t="shared" si="92"/>
        <v>0.18989587377553682</v>
      </c>
      <c r="FE51" s="1">
        <v>1554713.7</v>
      </c>
      <c r="FF51" s="142">
        <f t="shared" si="93"/>
        <v>82.766660603091978</v>
      </c>
      <c r="FG51" s="1">
        <v>155460</v>
      </c>
      <c r="FH51" s="143">
        <f t="shared" si="94"/>
        <v>8.2760607675591196</v>
      </c>
      <c r="FI51" s="1">
        <f t="shared" si="51"/>
        <v>1710173.7</v>
      </c>
      <c r="FJ51" s="143">
        <f t="shared" si="95"/>
        <v>91.042721370651108</v>
      </c>
      <c r="FK51" s="1">
        <v>1553359.2</v>
      </c>
      <c r="FL51" s="169">
        <f t="shared" si="96"/>
        <v>82.694552508986362</v>
      </c>
      <c r="FM51" s="155"/>
      <c r="FN51" s="1">
        <v>1525841.7</v>
      </c>
      <c r="FO51" s="142">
        <f t="shared" si="97"/>
        <v>0.20142251684914064</v>
      </c>
      <c r="FP51" s="1">
        <v>1404625.3</v>
      </c>
      <c r="FQ51" s="142">
        <f t="shared" si="98"/>
        <v>92.055768301521709</v>
      </c>
      <c r="FR51" s="1">
        <v>40148.400000000001</v>
      </c>
      <c r="FS51" s="143">
        <f t="shared" si="99"/>
        <v>2.6312297009578387</v>
      </c>
      <c r="FT51" s="1">
        <f t="shared" si="52"/>
        <v>1444773.7</v>
      </c>
      <c r="FU51" s="143">
        <f t="shared" si="100"/>
        <v>94.686998002479555</v>
      </c>
      <c r="FV51" s="1">
        <v>1452851</v>
      </c>
      <c r="FW51" s="169">
        <f t="shared" si="101"/>
        <v>95.216364843089565</v>
      </c>
      <c r="FX51" s="3"/>
      <c r="FY51" s="1">
        <v>1009228.5</v>
      </c>
      <c r="FZ51" s="142">
        <f t="shared" si="102"/>
        <v>0.20589271321135647</v>
      </c>
      <c r="GA51" s="1">
        <v>916125.2</v>
      </c>
      <c r="GB51" s="142">
        <f t="shared" si="103"/>
        <v>90.774804714690475</v>
      </c>
      <c r="GC51" s="1">
        <v>12035.5</v>
      </c>
      <c r="GD51" s="143">
        <f t="shared" si="104"/>
        <v>1.1925446021391588</v>
      </c>
      <c r="GE51" s="1">
        <f t="shared" si="53"/>
        <v>928160.7</v>
      </c>
      <c r="GF51" s="143">
        <f t="shared" si="105"/>
        <v>91.96734931682964</v>
      </c>
      <c r="GG51" s="1">
        <v>924533.3</v>
      </c>
      <c r="GH51" s="169">
        <f t="shared" si="106"/>
        <v>91.607926252578082</v>
      </c>
      <c r="GI51" s="3"/>
      <c r="GJ51" s="1">
        <v>799261.4</v>
      </c>
      <c r="GK51" s="142">
        <f t="shared" si="107"/>
        <v>0.22365943186841747</v>
      </c>
      <c r="GL51" s="1">
        <v>632430.80000000005</v>
      </c>
      <c r="GM51" s="142">
        <f t="shared" si="108"/>
        <v>79.126903914038635</v>
      </c>
      <c r="GN51" s="1">
        <v>46720.5</v>
      </c>
      <c r="GO51" s="143">
        <f t="shared" si="109"/>
        <v>5.8454593203174827</v>
      </c>
      <c r="GP51" s="1">
        <f t="shared" si="54"/>
        <v>679151.3</v>
      </c>
      <c r="GQ51" s="143">
        <f t="shared" si="110"/>
        <v>84.972363234356123</v>
      </c>
      <c r="GR51" s="1">
        <v>797149.6</v>
      </c>
      <c r="GS51" s="169">
        <f t="shared" si="111"/>
        <v>99.735781059863513</v>
      </c>
      <c r="GT51" s="3"/>
      <c r="GU51" s="1">
        <v>556870.5</v>
      </c>
      <c r="GV51" s="142">
        <f t="shared" si="112"/>
        <v>0.2397787965147917</v>
      </c>
      <c r="GW51" s="1">
        <v>463260</v>
      </c>
      <c r="GX51" s="142">
        <f t="shared" si="113"/>
        <v>83.189897830824222</v>
      </c>
      <c r="GY51" s="1">
        <v>31393.599999999999</v>
      </c>
      <c r="GZ51" s="143">
        <f t="shared" si="114"/>
        <v>5.6375045903850172</v>
      </c>
      <c r="HA51" s="1">
        <f t="shared" si="55"/>
        <v>494653.6</v>
      </c>
      <c r="HB51" s="143">
        <f t="shared" si="115"/>
        <v>88.827402421209229</v>
      </c>
      <c r="HC51" s="1">
        <v>500480.8</v>
      </c>
      <c r="HD51" s="169">
        <f t="shared" si="116"/>
        <v>89.873821651532978</v>
      </c>
      <c r="HE51" s="3"/>
      <c r="HF51" s="1">
        <v>520238.3</v>
      </c>
      <c r="HG51" s="142">
        <f t="shared" si="117"/>
        <v>0.29068387845671217</v>
      </c>
      <c r="HH51" s="1">
        <v>357137.9</v>
      </c>
      <c r="HI51" s="142">
        <f t="shared" si="118"/>
        <v>68.648905703405532</v>
      </c>
      <c r="HJ51" s="1">
        <v>46015.1</v>
      </c>
      <c r="HK51" s="143">
        <f t="shared" si="119"/>
        <v>8.8450042989914444</v>
      </c>
      <c r="HL51" s="1">
        <f t="shared" si="56"/>
        <v>403153</v>
      </c>
      <c r="HM51" s="143">
        <f t="shared" si="120"/>
        <v>77.493910002396987</v>
      </c>
      <c r="HN51" s="1">
        <v>377138.9</v>
      </c>
      <c r="HO51" s="169">
        <f t="shared" si="121"/>
        <v>72.493490002562282</v>
      </c>
      <c r="HP51" s="1">
        <v>403197.8</v>
      </c>
      <c r="HQ51" s="142">
        <f t="shared" si="122"/>
        <v>0.28931744312038438</v>
      </c>
      <c r="HR51" s="1">
        <v>294667.2</v>
      </c>
      <c r="HS51" s="142">
        <f t="shared" si="123"/>
        <v>73.082541621010833</v>
      </c>
      <c r="HT51" s="1">
        <v>312149.3</v>
      </c>
      <c r="HU51" s="139"/>
      <c r="HV51" s="1">
        <v>447643.5</v>
      </c>
      <c r="HW51" s="142">
        <f t="shared" si="124"/>
        <v>0.45718235799202439</v>
      </c>
      <c r="HX51" s="1">
        <v>329849.2</v>
      </c>
      <c r="HY51" s="142">
        <f t="shared" si="125"/>
        <v>73.685689616849132</v>
      </c>
      <c r="HZ51" s="1">
        <v>340631.3</v>
      </c>
      <c r="IA51" s="169">
        <f t="shared" si="126"/>
        <v>115.59864823774073</v>
      </c>
      <c r="IB51" s="1">
        <v>373386.6</v>
      </c>
      <c r="IC51" s="142">
        <f t="shared" si="127"/>
        <v>0.50340078918145381</v>
      </c>
      <c r="ID51" s="1">
        <v>253782.6</v>
      </c>
      <c r="IE51" s="142">
        <f t="shared" si="128"/>
        <v>67.967784596447771</v>
      </c>
      <c r="IF51" s="1">
        <v>321143.3</v>
      </c>
      <c r="IG51" s="139"/>
      <c r="IH51" s="1">
        <v>265792</v>
      </c>
      <c r="II51" s="142">
        <f t="shared" si="129"/>
        <v>0.41413564533847885</v>
      </c>
      <c r="IJ51" s="1">
        <v>168745.3</v>
      </c>
      <c r="IK51" s="142">
        <f t="shared" si="130"/>
        <v>63.487727245364788</v>
      </c>
      <c r="IL51" s="1">
        <v>215768.5</v>
      </c>
      <c r="IM51" s="169">
        <f t="shared" si="131"/>
        <v>85.02099828751065</v>
      </c>
      <c r="IN51" s="1">
        <v>140359</v>
      </c>
      <c r="IO51" s="142">
        <f t="shared" si="132"/>
        <v>0.3480971377191483</v>
      </c>
      <c r="IP51" s="1">
        <v>103537</v>
      </c>
      <c r="IQ51" s="142">
        <f t="shared" si="133"/>
        <v>73.765843301818919</v>
      </c>
      <c r="IR51" s="1">
        <v>106024</v>
      </c>
      <c r="IS51" s="169">
        <f t="shared" si="134"/>
        <v>62.830786990808043</v>
      </c>
    </row>
    <row r="52" spans="1:253" x14ac:dyDescent="0.2">
      <c r="A52" s="193" t="s">
        <v>107</v>
      </c>
      <c r="B52" s="47">
        <v>4295624.0290000001</v>
      </c>
      <c r="C52" s="52">
        <f t="shared" si="146"/>
        <v>105.40545695946686</v>
      </c>
      <c r="D52" s="23">
        <v>3909454.1260000002</v>
      </c>
      <c r="E52" s="23">
        <v>4075333.6239999994</v>
      </c>
      <c r="F52" s="29">
        <v>4.725840939758081E-2</v>
      </c>
      <c r="G52" s="23">
        <v>0</v>
      </c>
      <c r="H52" s="23">
        <v>4075333.6239999994</v>
      </c>
      <c r="I52" s="23">
        <v>2778198.5209999997</v>
      </c>
      <c r="J52" s="29">
        <v>68.171069593884127</v>
      </c>
      <c r="K52" s="7">
        <v>1083691.5310000002</v>
      </c>
      <c r="L52" s="29">
        <v>26.591480133504781</v>
      </c>
      <c r="M52" s="23">
        <v>3861890.0520000001</v>
      </c>
      <c r="N52" s="54">
        <v>94.762549727388915</v>
      </c>
      <c r="O52" s="3">
        <v>3661914.1889999998</v>
      </c>
      <c r="P52" s="52">
        <f t="shared" si="147"/>
        <v>81.200135170304947</v>
      </c>
      <c r="Q52" s="1">
        <v>4509739.0309999995</v>
      </c>
      <c r="R52" s="1">
        <v>4509739.0309999995</v>
      </c>
      <c r="S52" s="2">
        <v>4.2941831472521508E-2</v>
      </c>
      <c r="T52" s="1">
        <v>0</v>
      </c>
      <c r="U52" s="1">
        <v>4509739.0309999995</v>
      </c>
      <c r="V52" s="1">
        <v>2603563.1669999999</v>
      </c>
      <c r="W52" s="2">
        <v>57.732013961408313</v>
      </c>
      <c r="X52" s="1">
        <v>1259365.9470000002</v>
      </c>
      <c r="Y52" s="2">
        <v>27.925472812131787</v>
      </c>
      <c r="Z52" s="1">
        <v>3862929.1140000001</v>
      </c>
      <c r="AA52" s="4">
        <v>85.6574867735401</v>
      </c>
      <c r="AB52" s="138">
        <v>1941145.9029999999</v>
      </c>
      <c r="AC52" s="52">
        <f t="shared" si="148"/>
        <v>94.043789349625811</v>
      </c>
      <c r="AD52" s="1">
        <v>3048087.29</v>
      </c>
      <c r="AE52" s="1">
        <v>2064087.29</v>
      </c>
      <c r="AF52" s="6">
        <v>2.4121489608931984E-2</v>
      </c>
      <c r="AG52" s="1">
        <v>0</v>
      </c>
      <c r="AH52" s="1">
        <v>2064087.29</v>
      </c>
      <c r="AI52" s="1">
        <v>1674422.9530000002</v>
      </c>
      <c r="AJ52" s="11">
        <v>81.121712299289442</v>
      </c>
      <c r="AK52" s="1">
        <v>290138.72700000007</v>
      </c>
      <c r="AL52" s="11">
        <v>14.056514392857874</v>
      </c>
      <c r="AM52" s="1">
        <v>1964561.68</v>
      </c>
      <c r="AN52" s="86">
        <v>95.178226692147319</v>
      </c>
      <c r="AO52" s="3">
        <v>1826186.2289999998</v>
      </c>
      <c r="AP52" s="52">
        <f t="shared" si="149"/>
        <v>91.624911809479329</v>
      </c>
      <c r="AQ52" s="1">
        <v>1993111.0360000001</v>
      </c>
      <c r="AR52" s="6">
        <v>2.5287905659997809E-2</v>
      </c>
      <c r="AS52" s="1">
        <v>1638161.3259999999</v>
      </c>
      <c r="AT52" s="6">
        <v>82.191172313593057</v>
      </c>
      <c r="AU52" s="1">
        <v>263694.77</v>
      </c>
      <c r="AV52" s="6">
        <v>13.230310064872874</v>
      </c>
      <c r="AW52" s="1">
        <v>1901856.0959999999</v>
      </c>
      <c r="AX52" s="4">
        <v>95.421482378465939</v>
      </c>
      <c r="AY52" s="3">
        <v>1970981.41</v>
      </c>
      <c r="AZ52" s="170">
        <f t="shared" si="150"/>
        <v>97.981999676870117</v>
      </c>
      <c r="BA52" s="1">
        <v>2011575</v>
      </c>
      <c r="BB52" s="6">
        <v>2.6054796468455443E-2</v>
      </c>
      <c r="BC52" s="1">
        <v>1669524.1579999998</v>
      </c>
      <c r="BD52" s="6">
        <v>82.995869306389253</v>
      </c>
      <c r="BE52" s="1">
        <v>268628.21799999999</v>
      </c>
      <c r="BF52" s="6">
        <v>13.354123907883125</v>
      </c>
      <c r="BG52" s="1">
        <v>1938152.3759999997</v>
      </c>
      <c r="BH52" s="4">
        <v>96.349993214272374</v>
      </c>
      <c r="BI52" s="156">
        <v>2931950.8909999998</v>
      </c>
      <c r="BJ52" s="170">
        <f t="shared" si="151"/>
        <v>53.23556732052409</v>
      </c>
      <c r="BK52" s="1">
        <v>5507503.7960000001</v>
      </c>
      <c r="BL52" s="6">
        <v>6.9242358519931685E-2</v>
      </c>
      <c r="BM52" s="1">
        <v>2194758</v>
      </c>
      <c r="BN52" s="6">
        <v>39.850322056863817</v>
      </c>
      <c r="BO52" s="1">
        <v>1887251</v>
      </c>
      <c r="BP52" s="6">
        <v>34.266903299652306</v>
      </c>
      <c r="BQ52" s="1">
        <v>4082009</v>
      </c>
      <c r="BR52" s="4">
        <v>74.11722535651613</v>
      </c>
      <c r="BS52" s="3">
        <v>3591146</v>
      </c>
      <c r="BT52" s="66">
        <f t="shared" si="152"/>
        <v>79.183903146875423</v>
      </c>
      <c r="BU52" s="1">
        <v>4535197</v>
      </c>
      <c r="BV52" s="2">
        <v>8.1801790849253667E-2</v>
      </c>
      <c r="BW52" s="1">
        <v>2320332</v>
      </c>
      <c r="BX52" s="2">
        <v>51.162760956139287</v>
      </c>
      <c r="BY52" s="1">
        <v>1136026</v>
      </c>
      <c r="BZ52" s="2">
        <v>25.049099300427301</v>
      </c>
      <c r="CA52" s="1">
        <v>3456358</v>
      </c>
      <c r="CB52" s="83">
        <v>76.211860256566581</v>
      </c>
      <c r="CC52" s="171">
        <v>3887260</v>
      </c>
      <c r="CD52" s="34">
        <f t="shared" si="135"/>
        <v>94.822898918037467</v>
      </c>
      <c r="CE52" s="158">
        <v>4099495</v>
      </c>
      <c r="CF52" s="2">
        <v>6.6380860063942657E-2</v>
      </c>
      <c r="CG52" s="158">
        <v>3299528</v>
      </c>
      <c r="CH52" s="2">
        <v>80.486206227840256</v>
      </c>
      <c r="CI52" s="158">
        <v>405672</v>
      </c>
      <c r="CJ52" s="2">
        <v>9.8956578798120258</v>
      </c>
      <c r="CK52" s="158">
        <v>3705200</v>
      </c>
      <c r="CL52" s="83">
        <v>90.381864107652291</v>
      </c>
      <c r="CM52" s="72">
        <v>4794682.3</v>
      </c>
      <c r="CN52" s="34">
        <f t="shared" si="153"/>
        <v>100.05380100152665</v>
      </c>
      <c r="CO52" s="12">
        <v>4792104.0999999996</v>
      </c>
      <c r="CP52" s="2">
        <v>9.5574600056024805E-2</v>
      </c>
      <c r="CQ52" s="12">
        <v>3816386.5</v>
      </c>
      <c r="CR52" s="2">
        <v>79.639056672412451</v>
      </c>
      <c r="CS52" s="12">
        <v>957444.3</v>
      </c>
      <c r="CT52" s="2">
        <v>19.979622312461871</v>
      </c>
      <c r="CU52" s="12">
        <v>4773830.8</v>
      </c>
      <c r="CV52" s="83">
        <v>99.618678984874308</v>
      </c>
      <c r="CW52" s="3">
        <v>2593596.5</v>
      </c>
      <c r="CX52" s="34">
        <f t="shared" si="154"/>
        <v>97.128132649585709</v>
      </c>
      <c r="CY52" s="1"/>
      <c r="CZ52" s="1">
        <v>2670283.5</v>
      </c>
      <c r="DA52" s="34">
        <f t="shared" si="136"/>
        <v>8.4954412847281016E-2</v>
      </c>
      <c r="DB52" s="1">
        <v>2196210.9</v>
      </c>
      <c r="DC52" s="34">
        <f t="shared" si="137"/>
        <v>82.246356987937801</v>
      </c>
      <c r="DD52" s="1">
        <v>388649.2</v>
      </c>
      <c r="DE52" s="34">
        <f t="shared" si="138"/>
        <v>14.554604408108727</v>
      </c>
      <c r="DF52" s="1">
        <f t="shared" si="70"/>
        <v>2584860.1</v>
      </c>
      <c r="DG52" s="33">
        <f t="shared" si="139"/>
        <v>96.800961396046532</v>
      </c>
      <c r="DH52" s="138"/>
      <c r="DI52" s="33">
        <f t="shared" si="140"/>
        <v>0</v>
      </c>
      <c r="DJ52" s="159"/>
      <c r="DK52" s="160">
        <v>1665973</v>
      </c>
      <c r="DL52" s="142">
        <f t="shared" si="141"/>
        <v>5.8500804518191458E-2</v>
      </c>
      <c r="DM52" s="160">
        <v>1256040.2</v>
      </c>
      <c r="DN52" s="142">
        <f t="shared" si="142"/>
        <v>75.39379089577082</v>
      </c>
      <c r="DO52" s="160">
        <v>313702.59999999998</v>
      </c>
      <c r="DP52" s="143">
        <f t="shared" si="143"/>
        <v>18.82999304310454</v>
      </c>
      <c r="DQ52" s="160">
        <f t="shared" si="47"/>
        <v>1569742.7999999998</v>
      </c>
      <c r="DR52" s="143">
        <f t="shared" si="144"/>
        <v>94.223783938875343</v>
      </c>
      <c r="DS52" s="160">
        <v>1652077.4</v>
      </c>
      <c r="DT52" s="169">
        <f t="shared" si="145"/>
        <v>99.165916854594883</v>
      </c>
      <c r="DU52" s="3"/>
      <c r="DV52" s="1">
        <v>1213506.6000000001</v>
      </c>
      <c r="DW52" s="142">
        <f t="shared" si="77"/>
        <v>6.4047346158613142E-2</v>
      </c>
      <c r="DX52" s="1">
        <v>975162</v>
      </c>
      <c r="DY52" s="142">
        <f t="shared" si="78"/>
        <v>80.359019060959369</v>
      </c>
      <c r="DZ52" s="1">
        <v>199672.9</v>
      </c>
      <c r="EA52" s="143">
        <f t="shared" si="79"/>
        <v>16.454207995242875</v>
      </c>
      <c r="EB52" s="1">
        <f t="shared" si="48"/>
        <v>1174834.8999999999</v>
      </c>
      <c r="EC52" s="143">
        <f t="shared" si="80"/>
        <v>96.813227056202237</v>
      </c>
      <c r="ED52" s="1">
        <v>1056216.2</v>
      </c>
      <c r="EE52" s="143">
        <f t="shared" si="81"/>
        <v>108.31187023284336</v>
      </c>
      <c r="EF52" s="1"/>
      <c r="EG52" s="1">
        <v>1470322.5</v>
      </c>
      <c r="EH52" s="142">
        <f t="shared" si="82"/>
        <v>9.6041137024021742E-2</v>
      </c>
      <c r="EI52" s="1">
        <v>1057285.3999999999</v>
      </c>
      <c r="EJ52" s="142">
        <f t="shared" si="83"/>
        <v>71.908401048069379</v>
      </c>
      <c r="EK52" s="1">
        <v>83811.5</v>
      </c>
      <c r="EL52" s="143">
        <f t="shared" si="84"/>
        <v>5.7002120283135165</v>
      </c>
      <c r="EM52" s="1">
        <f t="shared" si="49"/>
        <v>1141096.8999999999</v>
      </c>
      <c r="EN52" s="143">
        <f t="shared" si="85"/>
        <v>77.608613076382895</v>
      </c>
      <c r="EO52" s="1">
        <v>1148737.8</v>
      </c>
      <c r="EP52" s="169">
        <f t="shared" si="86"/>
        <v>78.128288181674435</v>
      </c>
      <c r="EQ52" s="3"/>
      <c r="ER52" s="1">
        <v>1288410.8999999999</v>
      </c>
      <c r="ES52" s="142">
        <f t="shared" si="87"/>
        <v>9.9048921474932078E-2</v>
      </c>
      <c r="ET52" s="1">
        <v>824911.8</v>
      </c>
      <c r="EU52" s="142">
        <f t="shared" si="88"/>
        <v>64.025521671696524</v>
      </c>
      <c r="EV52" s="1">
        <v>337736.5</v>
      </c>
      <c r="EW52" s="143">
        <f t="shared" si="89"/>
        <v>26.213415300972699</v>
      </c>
      <c r="EX52" s="1">
        <f t="shared" si="50"/>
        <v>1162648.3</v>
      </c>
      <c r="EY52" s="143">
        <f t="shared" si="90"/>
        <v>90.238936972669208</v>
      </c>
      <c r="EZ52" s="1">
        <v>1060031.2</v>
      </c>
      <c r="FA52" s="169">
        <f t="shared" si="91"/>
        <v>82.274311712203001</v>
      </c>
      <c r="FB52" s="3"/>
      <c r="FC52" s="1">
        <v>827904.3</v>
      </c>
      <c r="FD52" s="142">
        <f t="shared" si="92"/>
        <v>8.3695223575297739E-2</v>
      </c>
      <c r="FE52" s="1">
        <v>508752.2</v>
      </c>
      <c r="FF52" s="142">
        <f t="shared" si="93"/>
        <v>61.450604858556716</v>
      </c>
      <c r="FG52" s="1">
        <v>291203</v>
      </c>
      <c r="FH52" s="143">
        <f t="shared" si="94"/>
        <v>35.173509788510579</v>
      </c>
      <c r="FI52" s="1">
        <f t="shared" si="51"/>
        <v>799955.2</v>
      </c>
      <c r="FJ52" s="143">
        <f t="shared" si="95"/>
        <v>96.624114647067287</v>
      </c>
      <c r="FK52" s="1">
        <v>564156</v>
      </c>
      <c r="FL52" s="169">
        <f t="shared" si="96"/>
        <v>68.142658517415597</v>
      </c>
      <c r="FM52" s="155"/>
      <c r="FN52" s="1">
        <v>608371.30000000005</v>
      </c>
      <c r="FO52" s="142">
        <f t="shared" si="97"/>
        <v>8.0309561879704561E-2</v>
      </c>
      <c r="FP52" s="1">
        <v>302745.90000000002</v>
      </c>
      <c r="FQ52" s="142">
        <f t="shared" si="98"/>
        <v>49.763343537080068</v>
      </c>
      <c r="FR52" s="1">
        <v>163412.29999999999</v>
      </c>
      <c r="FS52" s="143">
        <f t="shared" si="99"/>
        <v>26.860619493391614</v>
      </c>
      <c r="FT52" s="1">
        <f t="shared" si="52"/>
        <v>466158.2</v>
      </c>
      <c r="FU52" s="143">
        <f t="shared" si="100"/>
        <v>76.623963030471685</v>
      </c>
      <c r="FV52" s="1">
        <v>418600.3</v>
      </c>
      <c r="FW52" s="169">
        <f t="shared" si="101"/>
        <v>68.806713926182908</v>
      </c>
      <c r="FX52" s="3"/>
      <c r="FY52" s="1">
        <v>643758.69999999995</v>
      </c>
      <c r="FZ52" s="142">
        <f t="shared" si="102"/>
        <v>0.13133321680512952</v>
      </c>
      <c r="GA52" s="1">
        <v>538485</v>
      </c>
      <c r="GB52" s="142">
        <f t="shared" si="103"/>
        <v>83.647024886809305</v>
      </c>
      <c r="GC52" s="1">
        <v>34848.5</v>
      </c>
      <c r="GD52" s="143">
        <f t="shared" si="104"/>
        <v>5.4132860651048293</v>
      </c>
      <c r="GE52" s="1">
        <f t="shared" si="53"/>
        <v>573333.5</v>
      </c>
      <c r="GF52" s="143">
        <f t="shared" si="105"/>
        <v>89.060310951914133</v>
      </c>
      <c r="GG52" s="1">
        <v>585709.80000000005</v>
      </c>
      <c r="GH52" s="169">
        <f t="shared" si="106"/>
        <v>90.982817008919653</v>
      </c>
      <c r="GI52" s="3"/>
      <c r="GJ52" s="1">
        <v>548073.1</v>
      </c>
      <c r="GK52" s="142">
        <f t="shared" si="107"/>
        <v>0.15336874540464776</v>
      </c>
      <c r="GL52" s="1">
        <v>331613.8</v>
      </c>
      <c r="GM52" s="142">
        <f t="shared" si="108"/>
        <v>60.505396086762872</v>
      </c>
      <c r="GN52" s="1">
        <v>95335.5</v>
      </c>
      <c r="GO52" s="143">
        <f t="shared" si="109"/>
        <v>17.394668703864504</v>
      </c>
      <c r="GP52" s="1">
        <f t="shared" si="54"/>
        <v>426949.3</v>
      </c>
      <c r="GQ52" s="143">
        <f t="shared" si="110"/>
        <v>77.900064790627383</v>
      </c>
      <c r="GR52" s="1">
        <v>455958</v>
      </c>
      <c r="GS52" s="169">
        <f t="shared" si="111"/>
        <v>83.192917149190507</v>
      </c>
      <c r="GT52" s="3"/>
      <c r="GU52" s="1">
        <v>294798.8</v>
      </c>
      <c r="GV52" s="142">
        <f t="shared" si="112"/>
        <v>0.12693525959447444</v>
      </c>
      <c r="GW52" s="1">
        <v>171594.1</v>
      </c>
      <c r="GX52" s="142">
        <f t="shared" si="113"/>
        <v>58.207190802676266</v>
      </c>
      <c r="GY52" s="1">
        <v>4389.3</v>
      </c>
      <c r="GZ52" s="143">
        <f t="shared" si="114"/>
        <v>1.4889137947644293</v>
      </c>
      <c r="HA52" s="1">
        <f t="shared" si="55"/>
        <v>175983.4</v>
      </c>
      <c r="HB52" s="143">
        <f t="shared" si="115"/>
        <v>59.696104597440694</v>
      </c>
      <c r="HC52" s="1">
        <v>247807.7</v>
      </c>
      <c r="HD52" s="169">
        <f t="shared" si="116"/>
        <v>84.059941899356446</v>
      </c>
      <c r="HE52" s="3"/>
      <c r="HF52" s="1">
        <v>173013</v>
      </c>
      <c r="HG52" s="142">
        <f t="shared" si="117"/>
        <v>9.6671255967565525E-2</v>
      </c>
      <c r="HH52" s="1">
        <v>122401.60000000001</v>
      </c>
      <c r="HI52" s="142">
        <f t="shared" si="118"/>
        <v>70.747053689607142</v>
      </c>
      <c r="HJ52" s="1">
        <v>5703.1</v>
      </c>
      <c r="HK52" s="143">
        <f t="shared" si="119"/>
        <v>3.2963418933837341</v>
      </c>
      <c r="HL52" s="1">
        <f t="shared" si="56"/>
        <v>128104.70000000001</v>
      </c>
      <c r="HM52" s="143">
        <f t="shared" si="120"/>
        <v>74.043395582990883</v>
      </c>
      <c r="HN52" s="1">
        <v>137268.6</v>
      </c>
      <c r="HO52" s="169">
        <f t="shared" si="121"/>
        <v>79.340049591649191</v>
      </c>
      <c r="HP52" s="1">
        <v>126386.5</v>
      </c>
      <c r="HQ52" s="142">
        <f t="shared" si="122"/>
        <v>9.0689530113841066E-2</v>
      </c>
      <c r="HR52" s="1">
        <v>84229.8</v>
      </c>
      <c r="HS52" s="142">
        <f t="shared" si="123"/>
        <v>66.644617898272358</v>
      </c>
      <c r="HT52" s="1">
        <v>97649.5</v>
      </c>
      <c r="HU52" s="139"/>
      <c r="HV52" s="1">
        <v>71064.399999999994</v>
      </c>
      <c r="HW52" s="142">
        <f t="shared" si="124"/>
        <v>7.2578714895421045E-2</v>
      </c>
      <c r="HX52" s="1">
        <v>45307</v>
      </c>
      <c r="HY52" s="142">
        <f t="shared" si="125"/>
        <v>63.754847715593186</v>
      </c>
      <c r="HZ52" s="1">
        <v>61063.7</v>
      </c>
      <c r="IA52" s="169">
        <f t="shared" si="126"/>
        <v>72.496551101866558</v>
      </c>
      <c r="IB52" s="1">
        <v>33030</v>
      </c>
      <c r="IC52" s="142">
        <f t="shared" si="127"/>
        <v>4.4531132254514279E-2</v>
      </c>
      <c r="ID52" s="1">
        <v>22122</v>
      </c>
      <c r="IE52" s="142">
        <f t="shared" si="128"/>
        <v>66.975476839237061</v>
      </c>
      <c r="IF52" s="1">
        <v>33030</v>
      </c>
      <c r="IG52" s="139"/>
      <c r="IH52" s="1"/>
      <c r="II52" s="142">
        <f t="shared" si="129"/>
        <v>0</v>
      </c>
      <c r="IJ52" s="1"/>
      <c r="IK52" s="142" t="e">
        <f t="shared" si="130"/>
        <v>#DIV/0!</v>
      </c>
      <c r="IL52" s="1"/>
      <c r="IM52" s="169">
        <f t="shared" si="131"/>
        <v>0</v>
      </c>
      <c r="IN52" s="1"/>
      <c r="IO52" s="142">
        <f t="shared" si="132"/>
        <v>0</v>
      </c>
      <c r="IP52" s="1"/>
      <c r="IQ52" s="142" t="e">
        <f t="shared" si="133"/>
        <v>#DIV/0!</v>
      </c>
      <c r="IR52" s="1"/>
      <c r="IS52" s="169" t="e">
        <f t="shared" si="134"/>
        <v>#DIV/0!</v>
      </c>
    </row>
    <row r="53" spans="1:253" x14ac:dyDescent="0.2">
      <c r="A53" s="193" t="s">
        <v>12</v>
      </c>
      <c r="B53" s="47">
        <v>57944473.346999995</v>
      </c>
      <c r="C53" s="52">
        <f t="shared" si="146"/>
        <v>92.75926256403919</v>
      </c>
      <c r="D53" s="23">
        <v>50569575.339000002</v>
      </c>
      <c r="E53" s="23">
        <v>62467587.328000002</v>
      </c>
      <c r="F53" s="29">
        <v>0.72438702898836715</v>
      </c>
      <c r="G53" s="23">
        <v>0</v>
      </c>
      <c r="H53" s="23">
        <v>62467587.328000002</v>
      </c>
      <c r="I53" s="23">
        <v>57753171.590999991</v>
      </c>
      <c r="J53" s="29">
        <v>92.453020936688475</v>
      </c>
      <c r="K53" s="7">
        <v>2688641.0490000038</v>
      </c>
      <c r="L53" s="29">
        <v>4.3040577746066848</v>
      </c>
      <c r="M53" s="23">
        <v>60441812.639999993</v>
      </c>
      <c r="N53" s="54">
        <v>96.757078711295136</v>
      </c>
      <c r="O53" s="3">
        <v>45070799.038000003</v>
      </c>
      <c r="P53" s="52">
        <f t="shared" si="147"/>
        <v>89.297434832488193</v>
      </c>
      <c r="Q53" s="1">
        <v>39076569.563999996</v>
      </c>
      <c r="R53" s="1">
        <v>50472669.368999995</v>
      </c>
      <c r="S53" s="2">
        <v>0.48060183684981317</v>
      </c>
      <c r="T53" s="1">
        <v>0</v>
      </c>
      <c r="U53" s="1">
        <v>50472669.368999995</v>
      </c>
      <c r="V53" s="1">
        <v>42918037.961999997</v>
      </c>
      <c r="W53" s="2">
        <v>85.032233282989381</v>
      </c>
      <c r="X53" s="1">
        <v>3635523.7020000005</v>
      </c>
      <c r="Y53" s="2">
        <v>7.2029550793541288</v>
      </c>
      <c r="Z53" s="1">
        <v>46553561.663999997</v>
      </c>
      <c r="AA53" s="4">
        <v>92.235188362343507</v>
      </c>
      <c r="AB53" s="138">
        <v>35412281.356999993</v>
      </c>
      <c r="AC53" s="52">
        <f t="shared" si="148"/>
        <v>94.250741316539575</v>
      </c>
      <c r="AD53" s="1">
        <v>34336086.524999999</v>
      </c>
      <c r="AE53" s="1">
        <v>37572416.791999996</v>
      </c>
      <c r="AF53" s="6">
        <v>0.43908155707440522</v>
      </c>
      <c r="AG53" s="1">
        <v>132548.69900000002</v>
      </c>
      <c r="AH53" s="1">
        <v>37439868.092999995</v>
      </c>
      <c r="AI53" s="1">
        <v>34452891.926999994</v>
      </c>
      <c r="AJ53" s="11">
        <v>91.697300489692708</v>
      </c>
      <c r="AK53" s="1">
        <v>2354865.9440000011</v>
      </c>
      <c r="AL53" s="11">
        <v>6.2675391818324666</v>
      </c>
      <c r="AM53" s="1">
        <v>36807757.870999992</v>
      </c>
      <c r="AN53" s="86">
        <v>97.964839671525155</v>
      </c>
      <c r="AO53" s="3">
        <v>25670702.821999997</v>
      </c>
      <c r="AP53" s="52">
        <f t="shared" si="149"/>
        <v>92.784554964397998</v>
      </c>
      <c r="AQ53" s="1">
        <v>27667000</v>
      </c>
      <c r="AR53" s="6">
        <v>0.35102935725009921</v>
      </c>
      <c r="AS53" s="1">
        <v>26249061.503000002</v>
      </c>
      <c r="AT53" s="6">
        <v>94.874982842375402</v>
      </c>
      <c r="AU53" s="1">
        <v>1012858.15</v>
      </c>
      <c r="AV53" s="6">
        <v>3.6608889651931902</v>
      </c>
      <c r="AW53" s="1">
        <v>27261919.653000001</v>
      </c>
      <c r="AX53" s="4">
        <v>98.535871807568583</v>
      </c>
      <c r="AY53" s="3">
        <v>25156348.588</v>
      </c>
      <c r="AZ53" s="170">
        <f t="shared" si="150"/>
        <v>98.776325222495558</v>
      </c>
      <c r="BA53" s="1">
        <v>25467994.006999999</v>
      </c>
      <c r="BB53" s="6">
        <v>0.32987256269949067</v>
      </c>
      <c r="BC53" s="1">
        <v>24437599.266999997</v>
      </c>
      <c r="BD53" s="6">
        <v>95.954158228100766</v>
      </c>
      <c r="BE53" s="1">
        <v>504283.04099999997</v>
      </c>
      <c r="BF53" s="6">
        <v>1.9800658067588497</v>
      </c>
      <c r="BG53" s="1">
        <v>24941882.307999998</v>
      </c>
      <c r="BH53" s="4">
        <v>97.934224034859611</v>
      </c>
      <c r="BI53" s="156">
        <v>26535973.691</v>
      </c>
      <c r="BJ53" s="170">
        <f t="shared" si="151"/>
        <v>103.83076194965841</v>
      </c>
      <c r="BK53" s="1">
        <v>25556947.857000001</v>
      </c>
      <c r="BL53" s="6">
        <v>0.32131132573614185</v>
      </c>
      <c r="BM53" s="1">
        <v>24432233.931000002</v>
      </c>
      <c r="BN53" s="6">
        <v>95.599185269331983</v>
      </c>
      <c r="BO53" s="1">
        <v>794064.603</v>
      </c>
      <c r="BP53" s="6">
        <v>3.1070400403172838</v>
      </c>
      <c r="BQ53" s="1">
        <v>25226298.534000002</v>
      </c>
      <c r="BR53" s="4">
        <v>98.70622530964927</v>
      </c>
      <c r="BS53" s="3">
        <v>18986203</v>
      </c>
      <c r="BT53" s="66">
        <f t="shared" si="152"/>
        <v>99.147319194503751</v>
      </c>
      <c r="BU53" s="1">
        <v>19149487</v>
      </c>
      <c r="BV53" s="2">
        <v>0.34540116569236173</v>
      </c>
      <c r="BW53" s="1">
        <v>16890542</v>
      </c>
      <c r="BX53" s="2">
        <v>88.203626551458015</v>
      </c>
      <c r="BY53" s="1">
        <v>922060</v>
      </c>
      <c r="BZ53" s="2">
        <v>4.8150637142394466</v>
      </c>
      <c r="CA53" s="1">
        <v>17812602</v>
      </c>
      <c r="CB53" s="83">
        <v>93.018690265697458</v>
      </c>
      <c r="CC53" s="171">
        <v>15438058.800000001</v>
      </c>
      <c r="CD53" s="34">
        <f t="shared" si="135"/>
        <v>100.56547704157792</v>
      </c>
      <c r="CE53" s="158">
        <v>15351251</v>
      </c>
      <c r="CF53" s="2">
        <v>0.24857433523823294</v>
      </c>
      <c r="CG53" s="158">
        <v>14746859</v>
      </c>
      <c r="CH53" s="2">
        <v>96.06291369999748</v>
      </c>
      <c r="CI53" s="158">
        <v>239509</v>
      </c>
      <c r="CJ53" s="2">
        <v>1.5601920651287637</v>
      </c>
      <c r="CK53" s="158">
        <v>14986368</v>
      </c>
      <c r="CL53" s="83">
        <v>97.62310576512624</v>
      </c>
      <c r="CM53" s="72">
        <v>7515887.7999999998</v>
      </c>
      <c r="CN53" s="34">
        <f t="shared" si="153"/>
        <v>96.452315135874613</v>
      </c>
      <c r="CO53" s="12">
        <v>7792335.2999999998</v>
      </c>
      <c r="CP53" s="2">
        <v>0.15541175948159061</v>
      </c>
      <c r="CQ53" s="12">
        <v>7496731.5</v>
      </c>
      <c r="CR53" s="2">
        <v>96.206479975264926</v>
      </c>
      <c r="CS53" s="12">
        <v>19915.8</v>
      </c>
      <c r="CT53" s="2">
        <v>0.25558191778528833</v>
      </c>
      <c r="CU53" s="12">
        <v>7516647.2999999998</v>
      </c>
      <c r="CV53" s="83">
        <v>96.462061893050205</v>
      </c>
      <c r="CW53" s="3">
        <v>5220286.4000000004</v>
      </c>
      <c r="CX53" s="34">
        <f t="shared" si="154"/>
        <v>87.897815135106015</v>
      </c>
      <c r="CY53" s="1"/>
      <c r="CZ53" s="1">
        <v>5939040</v>
      </c>
      <c r="DA53" s="34">
        <f t="shared" si="136"/>
        <v>0.18894909700655974</v>
      </c>
      <c r="DB53" s="1">
        <v>5072043.9000000004</v>
      </c>
      <c r="DC53" s="34">
        <f t="shared" si="137"/>
        <v>85.401746746949001</v>
      </c>
      <c r="DD53" s="1">
        <v>99989</v>
      </c>
      <c r="DE53" s="34">
        <f t="shared" si="138"/>
        <v>1.6835885934427113</v>
      </c>
      <c r="DF53" s="1">
        <f t="shared" si="70"/>
        <v>5172032.9000000004</v>
      </c>
      <c r="DG53" s="33">
        <f t="shared" si="139"/>
        <v>87.085335340391723</v>
      </c>
      <c r="DH53" s="138"/>
      <c r="DI53" s="33">
        <f t="shared" si="140"/>
        <v>0</v>
      </c>
      <c r="DJ53" s="159"/>
      <c r="DK53" s="160">
        <v>4244800.7</v>
      </c>
      <c r="DL53" s="142">
        <f t="shared" si="141"/>
        <v>0.14905659093477641</v>
      </c>
      <c r="DM53" s="160">
        <v>3888422.8</v>
      </c>
      <c r="DN53" s="142">
        <f t="shared" si="142"/>
        <v>91.604366725627415</v>
      </c>
      <c r="DO53" s="160">
        <v>104178.6</v>
      </c>
      <c r="DP53" s="143">
        <f t="shared" si="143"/>
        <v>2.4542636359817789</v>
      </c>
      <c r="DQ53" s="160">
        <f t="shared" si="47"/>
        <v>3992601.4</v>
      </c>
      <c r="DR53" s="143">
        <f t="shared" si="144"/>
        <v>94.058630361609204</v>
      </c>
      <c r="DS53" s="160">
        <v>4056269.1</v>
      </c>
      <c r="DT53" s="169">
        <f t="shared" si="145"/>
        <v>95.558528813849847</v>
      </c>
      <c r="DU53" s="3"/>
      <c r="DV53" s="1">
        <v>3023354.3</v>
      </c>
      <c r="DW53" s="142">
        <f t="shared" si="77"/>
        <v>0.15956882262711344</v>
      </c>
      <c r="DX53" s="1">
        <v>2786594.7</v>
      </c>
      <c r="DY53" s="142">
        <f t="shared" si="78"/>
        <v>92.168976027718628</v>
      </c>
      <c r="DZ53" s="1">
        <v>13129.5</v>
      </c>
      <c r="EA53" s="143">
        <f t="shared" si="79"/>
        <v>0.43426931471445473</v>
      </c>
      <c r="EB53" s="1">
        <f t="shared" si="48"/>
        <v>2799724.2</v>
      </c>
      <c r="EC53" s="143">
        <f t="shared" si="80"/>
        <v>92.603245342433084</v>
      </c>
      <c r="ED53" s="1">
        <v>2957144.9</v>
      </c>
      <c r="EE53" s="143">
        <f t="shared" si="81"/>
        <v>106.12038054906225</v>
      </c>
      <c r="EF53" s="1"/>
      <c r="EG53" s="1">
        <v>2603589.7000000002</v>
      </c>
      <c r="EH53" s="142">
        <f t="shared" si="82"/>
        <v>0.17006589719740511</v>
      </c>
      <c r="EI53" s="1">
        <v>2074601.4</v>
      </c>
      <c r="EJ53" s="142">
        <f t="shared" si="83"/>
        <v>79.68234779850296</v>
      </c>
      <c r="EK53" s="1">
        <v>14317.1</v>
      </c>
      <c r="EL53" s="143">
        <f t="shared" si="84"/>
        <v>0.54989847286613558</v>
      </c>
      <c r="EM53" s="1">
        <f t="shared" si="49"/>
        <v>2088918.5</v>
      </c>
      <c r="EN53" s="143">
        <f t="shared" si="85"/>
        <v>80.232246271369107</v>
      </c>
      <c r="EO53" s="1">
        <v>2553978.9</v>
      </c>
      <c r="EP53" s="169">
        <f t="shared" si="86"/>
        <v>98.094523111686911</v>
      </c>
      <c r="EQ53" s="3"/>
      <c r="ER53" s="1">
        <v>2038607.8</v>
      </c>
      <c r="ES53" s="142">
        <f t="shared" si="87"/>
        <v>0.15672166690019779</v>
      </c>
      <c r="ET53" s="1">
        <v>1661325.7</v>
      </c>
      <c r="EU53" s="142">
        <f t="shared" si="88"/>
        <v>81.493149393424275</v>
      </c>
      <c r="EV53" s="1">
        <v>26674.5</v>
      </c>
      <c r="EW53" s="143">
        <f t="shared" si="89"/>
        <v>1.3084664936531685</v>
      </c>
      <c r="EX53" s="1">
        <f t="shared" si="50"/>
        <v>1688000.2</v>
      </c>
      <c r="EY53" s="143">
        <f t="shared" si="90"/>
        <v>82.801615887077446</v>
      </c>
      <c r="EZ53" s="1">
        <v>2144251</v>
      </c>
      <c r="FA53" s="169">
        <f t="shared" si="91"/>
        <v>105.18212478143172</v>
      </c>
      <c r="FB53" s="3"/>
      <c r="FC53" s="1">
        <v>1269054.2</v>
      </c>
      <c r="FD53" s="142">
        <f t="shared" si="92"/>
        <v>0.12829233402721862</v>
      </c>
      <c r="FE53" s="1">
        <v>1177203.8</v>
      </c>
      <c r="FF53" s="142">
        <f t="shared" si="93"/>
        <v>92.762294943746298</v>
      </c>
      <c r="FG53" s="1">
        <v>3438.7</v>
      </c>
      <c r="FH53" s="143">
        <f t="shared" si="94"/>
        <v>0.27096557420478967</v>
      </c>
      <c r="FI53" s="1">
        <f t="shared" si="51"/>
        <v>1180642.5</v>
      </c>
      <c r="FJ53" s="143">
        <f t="shared" si="95"/>
        <v>93.033260517951092</v>
      </c>
      <c r="FK53" s="1">
        <v>1498522.6</v>
      </c>
      <c r="FL53" s="169">
        <f t="shared" si="96"/>
        <v>118.08184394330834</v>
      </c>
      <c r="FM53" s="155"/>
      <c r="FN53" s="1">
        <v>1171025.8999999999</v>
      </c>
      <c r="FO53" s="142">
        <f t="shared" si="97"/>
        <v>0.15458417742386385</v>
      </c>
      <c r="FP53" s="1">
        <v>884566.6</v>
      </c>
      <c r="FQ53" s="142">
        <f t="shared" si="98"/>
        <v>75.537748567303254</v>
      </c>
      <c r="FR53" s="1">
        <v>11283.7</v>
      </c>
      <c r="FS53" s="143">
        <f t="shared" si="99"/>
        <v>0.96357390558142242</v>
      </c>
      <c r="FT53" s="1">
        <f t="shared" si="52"/>
        <v>895850.29999999993</v>
      </c>
      <c r="FU53" s="143">
        <f t="shared" si="100"/>
        <v>76.501322472884667</v>
      </c>
      <c r="FV53" s="1">
        <v>981479.5</v>
      </c>
      <c r="FW53" s="169">
        <f t="shared" si="101"/>
        <v>83.813645795537056</v>
      </c>
      <c r="FX53" s="3"/>
      <c r="FY53" s="1">
        <v>736196.9</v>
      </c>
      <c r="FZ53" s="142">
        <f t="shared" si="102"/>
        <v>0.15019153462153487</v>
      </c>
      <c r="GA53" s="1">
        <v>545322.69999999995</v>
      </c>
      <c r="GB53" s="142">
        <f t="shared" si="103"/>
        <v>74.07294162743689</v>
      </c>
      <c r="GC53" s="1">
        <v>28034.3</v>
      </c>
      <c r="GD53" s="143">
        <f t="shared" si="104"/>
        <v>3.8079894115283555</v>
      </c>
      <c r="GE53" s="1">
        <f t="shared" si="53"/>
        <v>573357</v>
      </c>
      <c r="GF53" s="143">
        <f t="shared" si="105"/>
        <v>77.880931038965258</v>
      </c>
      <c r="GG53" s="1">
        <v>552977.30000000005</v>
      </c>
      <c r="GH53" s="169">
        <f t="shared" si="106"/>
        <v>75.112690640234973</v>
      </c>
      <c r="GI53" s="3"/>
      <c r="GJ53" s="1">
        <v>685318.8</v>
      </c>
      <c r="GK53" s="142">
        <f t="shared" si="107"/>
        <v>0.19177457269517284</v>
      </c>
      <c r="GL53" s="1">
        <v>468943.8</v>
      </c>
      <c r="GM53" s="142">
        <f t="shared" si="108"/>
        <v>68.427102831558102</v>
      </c>
      <c r="GN53" s="1">
        <v>9490.2000000000007</v>
      </c>
      <c r="GO53" s="143">
        <f t="shared" si="109"/>
        <v>1.3847861754266773</v>
      </c>
      <c r="GP53" s="1">
        <f t="shared" si="54"/>
        <v>478434</v>
      </c>
      <c r="GQ53" s="143">
        <f t="shared" si="110"/>
        <v>69.811889006984771</v>
      </c>
      <c r="GR53" s="1">
        <v>472174.2</v>
      </c>
      <c r="GS53" s="169">
        <f t="shared" si="111"/>
        <v>68.898474695280498</v>
      </c>
      <c r="GT53" s="3"/>
      <c r="GU53" s="1">
        <v>507792.4</v>
      </c>
      <c r="GV53" s="142">
        <f t="shared" si="112"/>
        <v>0.21864661631628488</v>
      </c>
      <c r="GW53" s="1">
        <v>373923.8</v>
      </c>
      <c r="GX53" s="142">
        <f t="shared" si="113"/>
        <v>73.637139902054457</v>
      </c>
      <c r="GY53" s="1">
        <v>7586.3</v>
      </c>
      <c r="GZ53" s="143">
        <f t="shared" si="114"/>
        <v>1.4939766723566559</v>
      </c>
      <c r="HA53" s="1">
        <f t="shared" si="55"/>
        <v>381510.1</v>
      </c>
      <c r="HB53" s="143">
        <f t="shared" si="115"/>
        <v>75.131116574411109</v>
      </c>
      <c r="HC53" s="1">
        <v>402345.3</v>
      </c>
      <c r="HD53" s="169">
        <f t="shared" si="116"/>
        <v>79.234210673495696</v>
      </c>
      <c r="HE53" s="3"/>
      <c r="HF53" s="1">
        <v>385972.8</v>
      </c>
      <c r="HG53" s="142">
        <f t="shared" si="117"/>
        <v>0.21566284236050454</v>
      </c>
      <c r="HH53" s="1">
        <v>252972.2</v>
      </c>
      <c r="HI53" s="142">
        <f t="shared" si="118"/>
        <v>65.541457843661533</v>
      </c>
      <c r="HJ53" s="1">
        <v>24735.200000000001</v>
      </c>
      <c r="HK53" s="143">
        <f t="shared" si="119"/>
        <v>6.4085344874042942</v>
      </c>
      <c r="HL53" s="1">
        <f t="shared" si="56"/>
        <v>277707.40000000002</v>
      </c>
      <c r="HM53" s="143">
        <f t="shared" si="120"/>
        <v>71.949992331065829</v>
      </c>
      <c r="HN53" s="1">
        <v>234448.6</v>
      </c>
      <c r="HO53" s="169">
        <f t="shared" si="121"/>
        <v>60.742259558186483</v>
      </c>
      <c r="HP53" s="1">
        <v>210695.5</v>
      </c>
      <c r="HQ53" s="142">
        <f t="shared" si="122"/>
        <v>0.15118605145407776</v>
      </c>
      <c r="HR53" s="1">
        <v>188482.9</v>
      </c>
      <c r="HS53" s="142">
        <f t="shared" si="123"/>
        <v>89.45748722682734</v>
      </c>
      <c r="HT53" s="1">
        <v>191994.6</v>
      </c>
      <c r="HU53" s="139"/>
      <c r="HV53" s="1">
        <v>170321.8</v>
      </c>
      <c r="HW53" s="142">
        <f t="shared" si="124"/>
        <v>0.173951195854393</v>
      </c>
      <c r="HX53" s="1">
        <v>148347.5</v>
      </c>
      <c r="HY53" s="142">
        <f t="shared" si="125"/>
        <v>87.098363215982928</v>
      </c>
      <c r="HZ53" s="1">
        <v>149773.70000000001</v>
      </c>
      <c r="IA53" s="169">
        <f t="shared" si="126"/>
        <v>79.46275232395088</v>
      </c>
      <c r="IB53" s="1">
        <v>157871</v>
      </c>
      <c r="IC53" s="142">
        <f t="shared" si="127"/>
        <v>0.21284209446419691</v>
      </c>
      <c r="ID53" s="1">
        <v>129362</v>
      </c>
      <c r="IE53" s="142">
        <f t="shared" si="128"/>
        <v>81.941585218311147</v>
      </c>
      <c r="IF53" s="1">
        <v>130145</v>
      </c>
      <c r="IG53" s="139"/>
      <c r="IH53" s="1">
        <v>111174.5</v>
      </c>
      <c r="II53" s="142">
        <f t="shared" si="129"/>
        <v>0.17322313426545088</v>
      </c>
      <c r="IJ53" s="1">
        <v>99826.3</v>
      </c>
      <c r="IK53" s="142">
        <f t="shared" si="130"/>
        <v>89.792443411034</v>
      </c>
      <c r="IL53" s="1">
        <v>100908</v>
      </c>
      <c r="IM53" s="169">
        <f t="shared" si="131"/>
        <v>78.004359858381903</v>
      </c>
      <c r="IN53" s="1">
        <v>75495.899999999994</v>
      </c>
      <c r="IO53" s="142">
        <f t="shared" si="132"/>
        <v>0.18723349909539855</v>
      </c>
      <c r="IP53" s="1">
        <v>65991</v>
      </c>
      <c r="IQ53" s="142">
        <f t="shared" si="133"/>
        <v>87.410044783888935</v>
      </c>
      <c r="IR53" s="1">
        <v>67403.7</v>
      </c>
      <c r="IS53" s="169">
        <f t="shared" si="134"/>
        <v>67.520983949119611</v>
      </c>
    </row>
    <row r="54" spans="1:253" x14ac:dyDescent="0.2">
      <c r="A54" s="194" t="s">
        <v>13</v>
      </c>
      <c r="B54" s="48">
        <v>1374138.5820000002</v>
      </c>
      <c r="C54" s="52">
        <f t="shared" si="146"/>
        <v>100.81578494125422</v>
      </c>
      <c r="D54" s="24">
        <v>1299169.0039999997</v>
      </c>
      <c r="E54" s="24">
        <v>1363019.2759999998</v>
      </c>
      <c r="F54" s="30">
        <v>1.5805852699435879E-2</v>
      </c>
      <c r="G54" s="24">
        <v>0</v>
      </c>
      <c r="H54" s="24">
        <v>1363019.2759999998</v>
      </c>
      <c r="I54" s="24">
        <v>1313368.7544</v>
      </c>
      <c r="J54" s="30">
        <v>96.357313320930629</v>
      </c>
      <c r="K54" s="25">
        <v>45071.25900000002</v>
      </c>
      <c r="L54" s="30">
        <v>3.3067220540173805</v>
      </c>
      <c r="M54" s="24">
        <v>1358440.0134000001</v>
      </c>
      <c r="N54" s="55">
        <v>99.664035374948014</v>
      </c>
      <c r="O54" s="3">
        <v>1091913.8139999998</v>
      </c>
      <c r="P54" s="52">
        <f t="shared" si="147"/>
        <v>100.04878560430117</v>
      </c>
      <c r="Q54" s="1">
        <v>1088432.22</v>
      </c>
      <c r="R54" s="1">
        <v>1091381.3769999999</v>
      </c>
      <c r="S54" s="2">
        <v>1.039215680579865E-2</v>
      </c>
      <c r="T54" s="1">
        <v>0</v>
      </c>
      <c r="U54" s="1">
        <v>1091381.3769999999</v>
      </c>
      <c r="V54" s="1">
        <v>1037882.88</v>
      </c>
      <c r="W54" s="2">
        <v>95.098093285496844</v>
      </c>
      <c r="X54" s="1">
        <v>41038.243999999999</v>
      </c>
      <c r="Y54" s="2">
        <v>3.7602111292027298</v>
      </c>
      <c r="Z54" s="1">
        <v>1078921.1239999998</v>
      </c>
      <c r="AA54" s="4">
        <v>98.858304414699575</v>
      </c>
      <c r="AB54" s="138">
        <v>937732.18799999997</v>
      </c>
      <c r="AC54" s="52">
        <f t="shared" si="148"/>
        <v>100.40171803595402</v>
      </c>
      <c r="AD54" s="1">
        <v>952116.48499999987</v>
      </c>
      <c r="AE54" s="1">
        <v>933980.2209999999</v>
      </c>
      <c r="AF54" s="6">
        <v>1.091474876326548E-2</v>
      </c>
      <c r="AG54" s="1">
        <v>7499.9630000000006</v>
      </c>
      <c r="AH54" s="1">
        <v>926480.25799999991</v>
      </c>
      <c r="AI54" s="1">
        <v>882091.83799999987</v>
      </c>
      <c r="AJ54" s="11">
        <v>94.444380958684121</v>
      </c>
      <c r="AK54" s="1">
        <v>41645.201000000001</v>
      </c>
      <c r="AL54" s="11">
        <v>4.4588953881069395</v>
      </c>
      <c r="AM54" s="1">
        <v>923737.03899999987</v>
      </c>
      <c r="AN54" s="86">
        <v>98.903276346791074</v>
      </c>
      <c r="AO54" s="3">
        <v>795279.15599999996</v>
      </c>
      <c r="AP54" s="52">
        <f t="shared" si="149"/>
        <v>101.76672483666749</v>
      </c>
      <c r="AQ54" s="1">
        <v>781472.68400000001</v>
      </c>
      <c r="AR54" s="6">
        <v>9.9150559863024502E-3</v>
      </c>
      <c r="AS54" s="1">
        <v>684395.37</v>
      </c>
      <c r="AT54" s="6">
        <v>87.577644620525206</v>
      </c>
      <c r="AU54" s="1">
        <v>91047.907999999996</v>
      </c>
      <c r="AV54" s="6">
        <v>11.650811328934434</v>
      </c>
      <c r="AW54" s="1">
        <v>775443.27799999993</v>
      </c>
      <c r="AX54" s="4">
        <v>99.228455949459644</v>
      </c>
      <c r="AY54" s="3">
        <v>937547.24399999995</v>
      </c>
      <c r="AZ54" s="170">
        <f t="shared" si="150"/>
        <v>104.23169218058761</v>
      </c>
      <c r="BA54" s="1">
        <v>899483.85600000003</v>
      </c>
      <c r="BB54" s="6">
        <v>1.165050708760125E-2</v>
      </c>
      <c r="BC54" s="1">
        <v>882985.12600000005</v>
      </c>
      <c r="BD54" s="6">
        <v>98.165755850986613</v>
      </c>
      <c r="BE54" s="1">
        <v>9140.2470000000249</v>
      </c>
      <c r="BF54" s="6">
        <v>1.0161657642913853</v>
      </c>
      <c r="BG54" s="1">
        <v>892125.37300000002</v>
      </c>
      <c r="BH54" s="4">
        <v>99.181921615277986</v>
      </c>
      <c r="BI54" s="156">
        <v>746459</v>
      </c>
      <c r="BJ54" s="170">
        <f t="shared" si="151"/>
        <v>98.105248991392429</v>
      </c>
      <c r="BK54" s="1">
        <v>760875.7</v>
      </c>
      <c r="BL54" s="6">
        <v>9.5660084786084055E-3</v>
      </c>
      <c r="BM54" s="1">
        <v>651988</v>
      </c>
      <c r="BN54" s="6">
        <v>85.68916052911139</v>
      </c>
      <c r="BO54" s="1">
        <v>54455</v>
      </c>
      <c r="BP54" s="6">
        <v>7.156885152200287</v>
      </c>
      <c r="BQ54" s="1">
        <v>706443</v>
      </c>
      <c r="BR54" s="4">
        <v>92.846045681311679</v>
      </c>
      <c r="BS54" s="3">
        <v>27482436</v>
      </c>
      <c r="BT54" s="66">
        <f t="shared" si="152"/>
        <v>3988.024796698417</v>
      </c>
      <c r="BU54" s="1">
        <v>689124</v>
      </c>
      <c r="BV54" s="2">
        <v>1.2429796835110158E-2</v>
      </c>
      <c r="BW54" s="1">
        <v>659145</v>
      </c>
      <c r="BX54" s="2">
        <v>95.649694394622742</v>
      </c>
      <c r="BY54" s="1">
        <v>3289</v>
      </c>
      <c r="BZ54" s="2">
        <v>0.47727259535294086</v>
      </c>
      <c r="CA54" s="1">
        <v>662434</v>
      </c>
      <c r="CB54" s="83">
        <v>96.126966989975685</v>
      </c>
      <c r="CC54" s="171">
        <v>486404</v>
      </c>
      <c r="CD54" s="34">
        <f t="shared" si="135"/>
        <v>99.940824998150774</v>
      </c>
      <c r="CE54" s="158">
        <v>486692</v>
      </c>
      <c r="CF54" s="2">
        <v>7.8807349554616806E-3</v>
      </c>
      <c r="CG54" s="158">
        <v>447039</v>
      </c>
      <c r="CH54" s="2">
        <v>91.852547401642099</v>
      </c>
      <c r="CI54" s="158">
        <v>9691</v>
      </c>
      <c r="CJ54" s="2">
        <v>1.9911977184749285</v>
      </c>
      <c r="CK54" s="158">
        <v>456730</v>
      </c>
      <c r="CL54" s="83">
        <v>93.843745120117035</v>
      </c>
      <c r="CM54" s="72">
        <v>539166.9</v>
      </c>
      <c r="CN54" s="34">
        <f t="shared" si="153"/>
        <v>115.08124269759139</v>
      </c>
      <c r="CO54" s="12">
        <v>468509.8</v>
      </c>
      <c r="CP54" s="2">
        <v>9.3440450839388425E-3</v>
      </c>
      <c r="CQ54" s="12">
        <v>356588</v>
      </c>
      <c r="CR54" s="2">
        <v>76.111108028049784</v>
      </c>
      <c r="CS54" s="12">
        <v>89666.8</v>
      </c>
      <c r="CT54" s="2">
        <v>19.138724526146518</v>
      </c>
      <c r="CU54" s="12">
        <v>446254.8</v>
      </c>
      <c r="CV54" s="83">
        <v>95.249832554196303</v>
      </c>
      <c r="CW54" s="3">
        <v>289018.7</v>
      </c>
      <c r="CX54" s="34">
        <f t="shared" si="154"/>
        <v>92.263370938599351</v>
      </c>
      <c r="CY54" s="1"/>
      <c r="CZ54" s="1">
        <v>313254</v>
      </c>
      <c r="DA54" s="34">
        <f t="shared" si="136"/>
        <v>9.9660989711624886E-3</v>
      </c>
      <c r="DB54" s="1">
        <v>243529.5</v>
      </c>
      <c r="DC54" s="34">
        <f t="shared" si="137"/>
        <v>77.741864429504488</v>
      </c>
      <c r="DD54" s="1">
        <v>26481</v>
      </c>
      <c r="DE54" s="34">
        <f t="shared" si="138"/>
        <v>8.4535233388879316</v>
      </c>
      <c r="DF54" s="1">
        <f t="shared" si="70"/>
        <v>270010.5</v>
      </c>
      <c r="DG54" s="33">
        <f t="shared" si="139"/>
        <v>86.195387768392422</v>
      </c>
      <c r="DH54" s="138"/>
      <c r="DI54" s="33">
        <f t="shared" si="140"/>
        <v>0</v>
      </c>
      <c r="DJ54" s="159"/>
      <c r="DK54" s="160">
        <v>410534</v>
      </c>
      <c r="DL54" s="142">
        <f t="shared" si="141"/>
        <v>1.4415941484088405E-2</v>
      </c>
      <c r="DM54" s="160">
        <v>266559.5</v>
      </c>
      <c r="DN54" s="142">
        <f t="shared" si="142"/>
        <v>64.929944901031348</v>
      </c>
      <c r="DO54" s="160">
        <v>32270.1</v>
      </c>
      <c r="DP54" s="143">
        <f t="shared" si="143"/>
        <v>7.86051825183785</v>
      </c>
      <c r="DQ54" s="160">
        <f t="shared" si="47"/>
        <v>298829.59999999998</v>
      </c>
      <c r="DR54" s="143">
        <f t="shared" si="144"/>
        <v>72.790463152869194</v>
      </c>
      <c r="DS54" s="160">
        <v>408318.2</v>
      </c>
      <c r="DT54" s="169">
        <f t="shared" si="145"/>
        <v>99.460263948905563</v>
      </c>
      <c r="DU54" s="3"/>
      <c r="DV54" s="1">
        <v>440715.4</v>
      </c>
      <c r="DW54" s="142">
        <f t="shared" si="77"/>
        <v>2.3260402358941976E-2</v>
      </c>
      <c r="DX54" s="1">
        <v>326917.7</v>
      </c>
      <c r="DY54" s="142">
        <f t="shared" si="78"/>
        <v>74.17886917498231</v>
      </c>
      <c r="DZ54" s="1">
        <v>33315.5</v>
      </c>
      <c r="EA54" s="143">
        <f t="shared" si="79"/>
        <v>7.5594136261178972</v>
      </c>
      <c r="EB54" s="1">
        <f t="shared" si="48"/>
        <v>360233.2</v>
      </c>
      <c r="EC54" s="143">
        <f t="shared" si="80"/>
        <v>81.738282801100212</v>
      </c>
      <c r="ED54" s="1">
        <v>418727.5</v>
      </c>
      <c r="EE54" s="143">
        <f t="shared" si="81"/>
        <v>128.08345953736981</v>
      </c>
      <c r="EF54" s="1"/>
      <c r="EG54" s="1">
        <v>481960.4</v>
      </c>
      <c r="EH54" s="142">
        <f t="shared" si="82"/>
        <v>3.1481545590543794E-2</v>
      </c>
      <c r="EI54" s="1">
        <v>374234.7</v>
      </c>
      <c r="EJ54" s="142">
        <f t="shared" si="83"/>
        <v>77.648433356765409</v>
      </c>
      <c r="EK54" s="1">
        <v>14567</v>
      </c>
      <c r="EL54" s="143">
        <f t="shared" si="84"/>
        <v>3.0224474873869305</v>
      </c>
      <c r="EM54" s="1">
        <f t="shared" si="49"/>
        <v>388801.7</v>
      </c>
      <c r="EN54" s="143">
        <f t="shared" si="85"/>
        <v>80.670880844152336</v>
      </c>
      <c r="EO54" s="1">
        <v>472527.8</v>
      </c>
      <c r="EP54" s="169">
        <f t="shared" si="86"/>
        <v>98.042868252246436</v>
      </c>
      <c r="EQ54" s="3"/>
      <c r="ER54" s="1">
        <v>508118.6</v>
      </c>
      <c r="ES54" s="142">
        <f t="shared" si="87"/>
        <v>3.9062537666634471E-2</v>
      </c>
      <c r="ET54" s="1">
        <v>288078</v>
      </c>
      <c r="EU54" s="142">
        <f t="shared" si="88"/>
        <v>56.695031435574293</v>
      </c>
      <c r="EV54" s="1">
        <v>50523.4</v>
      </c>
      <c r="EW54" s="143">
        <f t="shared" si="89"/>
        <v>9.943229789265736</v>
      </c>
      <c r="EX54" s="1">
        <f t="shared" si="50"/>
        <v>338601.4</v>
      </c>
      <c r="EY54" s="143">
        <f t="shared" si="90"/>
        <v>66.638261224840036</v>
      </c>
      <c r="EZ54" s="1">
        <v>510133.7</v>
      </c>
      <c r="FA54" s="169">
        <f t="shared" si="91"/>
        <v>100.39658064081891</v>
      </c>
      <c r="FB54" s="3"/>
      <c r="FC54" s="1">
        <v>315077.09999999998</v>
      </c>
      <c r="FD54" s="142">
        <f t="shared" si="92"/>
        <v>3.1852048996431646E-2</v>
      </c>
      <c r="FE54" s="1">
        <v>211930.6</v>
      </c>
      <c r="FF54" s="142">
        <f t="shared" si="93"/>
        <v>67.263092113009805</v>
      </c>
      <c r="FG54" s="1">
        <v>38447</v>
      </c>
      <c r="FH54" s="143">
        <f t="shared" si="94"/>
        <v>12.202410140248213</v>
      </c>
      <c r="FI54" s="1">
        <f t="shared" si="51"/>
        <v>250377.60000000001</v>
      </c>
      <c r="FJ54" s="143">
        <f t="shared" si="95"/>
        <v>79.465502253258023</v>
      </c>
      <c r="FK54" s="1">
        <v>217574.6</v>
      </c>
      <c r="FL54" s="169">
        <f t="shared" si="96"/>
        <v>69.054399700898614</v>
      </c>
      <c r="FM54" s="155"/>
      <c r="FN54" s="1">
        <v>486590.5</v>
      </c>
      <c r="FO54" s="142">
        <f t="shared" si="97"/>
        <v>6.4233585426903564E-2</v>
      </c>
      <c r="FP54" s="1">
        <v>150327.79999999999</v>
      </c>
      <c r="FQ54" s="142">
        <f t="shared" si="98"/>
        <v>30.894109112282298</v>
      </c>
      <c r="FR54" s="1">
        <v>220610.4</v>
      </c>
      <c r="FS54" s="143">
        <f t="shared" si="99"/>
        <v>45.337999817094662</v>
      </c>
      <c r="FT54" s="1">
        <f t="shared" si="52"/>
        <v>370938.19999999995</v>
      </c>
      <c r="FU54" s="143">
        <f t="shared" si="100"/>
        <v>76.232108929376949</v>
      </c>
      <c r="FV54" s="1">
        <v>281618.7</v>
      </c>
      <c r="FW54" s="169">
        <f t="shared" si="101"/>
        <v>57.875914141357057</v>
      </c>
      <c r="FX54" s="3"/>
      <c r="FY54" s="1">
        <v>197714.9</v>
      </c>
      <c r="FZ54" s="142">
        <f t="shared" si="102"/>
        <v>4.0335818105921531E-2</v>
      </c>
      <c r="GA54" s="1">
        <v>21230</v>
      </c>
      <c r="GB54" s="142">
        <f t="shared" si="103"/>
        <v>10.737683401706194</v>
      </c>
      <c r="GC54" s="1">
        <v>1172.5</v>
      </c>
      <c r="GD54" s="143">
        <f t="shared" si="104"/>
        <v>0.59302561415452248</v>
      </c>
      <c r="GE54" s="1">
        <f t="shared" si="53"/>
        <v>22402.5</v>
      </c>
      <c r="GF54" s="143">
        <f t="shared" si="105"/>
        <v>11.330709015860716</v>
      </c>
      <c r="GG54" s="1">
        <v>171104.7</v>
      </c>
      <c r="GH54" s="169">
        <f t="shared" si="106"/>
        <v>86.541125630895806</v>
      </c>
      <c r="GI54" s="3"/>
      <c r="GJ54" s="1">
        <v>115805.8</v>
      </c>
      <c r="GK54" s="142">
        <f t="shared" si="107"/>
        <v>3.2406243358014758E-2</v>
      </c>
      <c r="GL54" s="1">
        <v>23994.9</v>
      </c>
      <c r="GM54" s="142">
        <f t="shared" si="108"/>
        <v>20.719946669337805</v>
      </c>
      <c r="GN54" s="1">
        <v>1140.5999999999999</v>
      </c>
      <c r="GO54" s="143">
        <f t="shared" si="109"/>
        <v>0.98492476197219825</v>
      </c>
      <c r="GP54" s="1">
        <f t="shared" si="54"/>
        <v>25135.5</v>
      </c>
      <c r="GQ54" s="143">
        <f t="shared" si="110"/>
        <v>21.704871431310004</v>
      </c>
      <c r="GR54" s="1">
        <v>138398.5</v>
      </c>
      <c r="GS54" s="169">
        <f t="shared" si="111"/>
        <v>119.50912648589276</v>
      </c>
      <c r="GT54" s="3"/>
      <c r="GU54" s="1">
        <v>86733.8</v>
      </c>
      <c r="GV54" s="142">
        <f t="shared" si="112"/>
        <v>3.7346072706589128E-2</v>
      </c>
      <c r="GW54" s="1">
        <v>16073.2</v>
      </c>
      <c r="GX54" s="142">
        <f t="shared" si="113"/>
        <v>18.531645102601292</v>
      </c>
      <c r="GY54" s="1"/>
      <c r="GZ54" s="143">
        <f t="shared" si="114"/>
        <v>0</v>
      </c>
      <c r="HA54" s="1">
        <f t="shared" si="55"/>
        <v>16073.2</v>
      </c>
      <c r="HB54" s="143">
        <f t="shared" si="115"/>
        <v>18.531645102601292</v>
      </c>
      <c r="HC54" s="1">
        <v>110328.9</v>
      </c>
      <c r="HD54" s="169">
        <f t="shared" si="116"/>
        <v>127.20404271460491</v>
      </c>
      <c r="HE54" s="3"/>
      <c r="HF54" s="1">
        <v>84550</v>
      </c>
      <c r="HG54" s="142">
        <f t="shared" si="117"/>
        <v>4.7242430869689933E-2</v>
      </c>
      <c r="HH54" s="1">
        <v>10263.5</v>
      </c>
      <c r="HI54" s="142">
        <f t="shared" si="118"/>
        <v>12.138971023063275</v>
      </c>
      <c r="HJ54" s="1">
        <v>2070.6</v>
      </c>
      <c r="HK54" s="143">
        <f t="shared" si="119"/>
        <v>2.4489651094027201</v>
      </c>
      <c r="HL54" s="1">
        <f t="shared" si="56"/>
        <v>12334.1</v>
      </c>
      <c r="HM54" s="143">
        <f t="shared" si="120"/>
        <v>14.587936132465998</v>
      </c>
      <c r="HN54" s="1">
        <v>87513</v>
      </c>
      <c r="HO54" s="169">
        <f t="shared" si="121"/>
        <v>103.5044352454169</v>
      </c>
      <c r="HP54" s="1">
        <v>52085.7</v>
      </c>
      <c r="HQ54" s="142">
        <f t="shared" si="122"/>
        <v>3.7374463717647778E-2</v>
      </c>
      <c r="HR54" s="1">
        <v>7776.2</v>
      </c>
      <c r="HS54" s="142">
        <f t="shared" si="123"/>
        <v>14.929625597812834</v>
      </c>
      <c r="HT54" s="1">
        <v>58305.1</v>
      </c>
      <c r="HU54" s="139"/>
      <c r="HV54" s="1">
        <v>17841</v>
      </c>
      <c r="HW54" s="142">
        <f t="shared" si="124"/>
        <v>1.8221174771745164E-2</v>
      </c>
      <c r="HX54" s="1">
        <v>5416</v>
      </c>
      <c r="HY54" s="142">
        <f t="shared" si="125"/>
        <v>30.357042766661063</v>
      </c>
      <c r="HZ54" s="1">
        <v>22643.9</v>
      </c>
      <c r="IA54" s="169">
        <f t="shared" si="126"/>
        <v>291.19492811398885</v>
      </c>
      <c r="IB54" s="1">
        <v>19986</v>
      </c>
      <c r="IC54" s="142">
        <f t="shared" si="127"/>
        <v>2.6945177391423623E-2</v>
      </c>
      <c r="ID54" s="1">
        <v>8210.7999999999993</v>
      </c>
      <c r="IE54" s="142">
        <f t="shared" si="128"/>
        <v>41.082757930551381</v>
      </c>
      <c r="IF54" s="1">
        <v>23954.9</v>
      </c>
      <c r="IG54" s="139"/>
      <c r="IH54" s="1">
        <v>16973.400000000001</v>
      </c>
      <c r="II54" s="142">
        <f t="shared" si="129"/>
        <v>2.6446582149154744E-2</v>
      </c>
      <c r="IJ54" s="1">
        <v>3202.7</v>
      </c>
      <c r="IK54" s="142">
        <f t="shared" si="130"/>
        <v>18.868936100015315</v>
      </c>
      <c r="IL54" s="1">
        <v>14954.8</v>
      </c>
      <c r="IM54" s="169">
        <f t="shared" si="131"/>
        <v>182.13572368100552</v>
      </c>
      <c r="IN54" s="1">
        <v>6829</v>
      </c>
      <c r="IO54" s="142">
        <f t="shared" si="132"/>
        <v>1.6936251708006351E-2</v>
      </c>
      <c r="IP54" s="1">
        <v>2089.1999999999998</v>
      </c>
      <c r="IQ54" s="142">
        <f t="shared" si="133"/>
        <v>30.593059013032654</v>
      </c>
      <c r="IR54" s="1">
        <v>10500.8</v>
      </c>
      <c r="IS54" s="169">
        <f t="shared" si="134"/>
        <v>327.87335685515347</v>
      </c>
    </row>
    <row r="55" spans="1:253" x14ac:dyDescent="0.2">
      <c r="A55" s="193" t="s">
        <v>108</v>
      </c>
      <c r="B55" s="47">
        <v>10185620.210999999</v>
      </c>
      <c r="C55" s="52">
        <f t="shared" si="146"/>
        <v>98.951761871605001</v>
      </c>
      <c r="D55" s="23">
        <v>9327133.3889999986</v>
      </c>
      <c r="E55" s="23">
        <v>10293520.820999999</v>
      </c>
      <c r="F55" s="29">
        <v>0.11936579087330695</v>
      </c>
      <c r="G55" s="23">
        <v>0</v>
      </c>
      <c r="H55" s="23">
        <v>10293520.820999999</v>
      </c>
      <c r="I55" s="23">
        <v>9804924.675999999</v>
      </c>
      <c r="J55" s="29">
        <v>95.253362250910243</v>
      </c>
      <c r="K55" s="7">
        <v>0</v>
      </c>
      <c r="L55" s="29">
        <v>0</v>
      </c>
      <c r="M55" s="23">
        <v>9804924.675999999</v>
      </c>
      <c r="N55" s="54">
        <v>95.253362250910243</v>
      </c>
      <c r="O55" s="3">
        <v>9861569.9030000009</v>
      </c>
      <c r="P55" s="52">
        <f t="shared" si="147"/>
        <v>100.23573924265385</v>
      </c>
      <c r="Q55" s="1">
        <v>9053560.1216000021</v>
      </c>
      <c r="R55" s="1">
        <v>9838376.9876000006</v>
      </c>
      <c r="S55" s="2">
        <v>9.3681236022868458E-2</v>
      </c>
      <c r="T55" s="1">
        <v>0</v>
      </c>
      <c r="U55" s="1">
        <v>9838376.9876000006</v>
      </c>
      <c r="V55" s="1">
        <v>9043075.9979999997</v>
      </c>
      <c r="W55" s="2">
        <v>91.916339548663615</v>
      </c>
      <c r="X55" s="1">
        <v>0</v>
      </c>
      <c r="Y55" s="2">
        <v>0</v>
      </c>
      <c r="Z55" s="1">
        <v>9043075.9979999997</v>
      </c>
      <c r="AA55" s="4">
        <v>91.916339548663615</v>
      </c>
      <c r="AB55" s="138">
        <v>9639807.7230000012</v>
      </c>
      <c r="AC55" s="52">
        <f t="shared" si="148"/>
        <v>97.903476526124194</v>
      </c>
      <c r="AD55" s="1">
        <v>9846236.3800000008</v>
      </c>
      <c r="AE55" s="1">
        <v>9846236.3800000008</v>
      </c>
      <c r="AF55" s="6">
        <v>0.11506581610085787</v>
      </c>
      <c r="AG55" s="1">
        <v>230164.014</v>
      </c>
      <c r="AH55" s="1">
        <v>9616072.3660000004</v>
      </c>
      <c r="AI55" s="1">
        <v>8852582.4633000009</v>
      </c>
      <c r="AJ55" s="11">
        <v>89.908287000723007</v>
      </c>
      <c r="AK55" s="1">
        <v>0</v>
      </c>
      <c r="AL55" s="11">
        <v>0</v>
      </c>
      <c r="AM55" s="1">
        <v>8852582.4633000009</v>
      </c>
      <c r="AN55" s="86">
        <v>89.908287000723007</v>
      </c>
      <c r="AO55" s="3">
        <v>9177422.6419999991</v>
      </c>
      <c r="AP55" s="52">
        <f t="shared" si="149"/>
        <v>100.33384916499624</v>
      </c>
      <c r="AQ55" s="1">
        <v>9146885.8399999999</v>
      </c>
      <c r="AR55" s="6">
        <v>0.11605253396664741</v>
      </c>
      <c r="AS55" s="1">
        <v>8749518.061999999</v>
      </c>
      <c r="AT55" s="6">
        <v>95.655704193198929</v>
      </c>
      <c r="AU55" s="1">
        <v>0</v>
      </c>
      <c r="AV55" s="6">
        <v>0</v>
      </c>
      <c r="AW55" s="1">
        <v>8749518.061999999</v>
      </c>
      <c r="AX55" s="4">
        <v>95.655704193198929</v>
      </c>
      <c r="AY55" s="3">
        <v>8964872.4000000004</v>
      </c>
      <c r="AZ55" s="170">
        <f t="shared" si="150"/>
        <v>99.84804059102818</v>
      </c>
      <c r="BA55" s="1">
        <v>8978516.0999999996</v>
      </c>
      <c r="BB55" s="6">
        <v>0.11629365525732339</v>
      </c>
      <c r="BC55" s="1">
        <v>8786718.3000000007</v>
      </c>
      <c r="BD55" s="6">
        <v>97.863814043837394</v>
      </c>
      <c r="BE55" s="1">
        <v>0</v>
      </c>
      <c r="BF55" s="6">
        <v>0</v>
      </c>
      <c r="BG55" s="1">
        <v>8786718.3000000007</v>
      </c>
      <c r="BH55" s="4">
        <v>97.863814043837394</v>
      </c>
      <c r="BI55" s="156">
        <v>9032563</v>
      </c>
      <c r="BJ55" s="170">
        <f t="shared" si="151"/>
        <v>99.449173778283551</v>
      </c>
      <c r="BK55" s="1">
        <v>9082592.2999999989</v>
      </c>
      <c r="BL55" s="6">
        <v>0.11418968295287049</v>
      </c>
      <c r="BM55" s="1">
        <v>8309339</v>
      </c>
      <c r="BN55" s="6">
        <v>91.486425081526562</v>
      </c>
      <c r="BO55" s="1">
        <v>0</v>
      </c>
      <c r="BP55" s="6">
        <v>0</v>
      </c>
      <c r="BQ55" s="1">
        <v>8309339</v>
      </c>
      <c r="BR55" s="4">
        <v>91.486425081526562</v>
      </c>
      <c r="BS55" s="3">
        <v>7106346.4000000004</v>
      </c>
      <c r="BT55" s="66">
        <f t="shared" si="152"/>
        <v>99.335041208892989</v>
      </c>
      <c r="BU55" s="1">
        <v>7153917</v>
      </c>
      <c r="BV55" s="2">
        <v>0.12903589903303433</v>
      </c>
      <c r="BW55" s="1">
        <v>6756044</v>
      </c>
      <c r="BX55" s="2">
        <v>94.438389486486912</v>
      </c>
      <c r="BY55" s="1">
        <v>0</v>
      </c>
      <c r="BZ55" s="2">
        <v>0</v>
      </c>
      <c r="CA55" s="1">
        <v>6756044</v>
      </c>
      <c r="CB55" s="83">
        <v>94.438389486486912</v>
      </c>
      <c r="CC55" s="171">
        <v>5780061.2999999998</v>
      </c>
      <c r="CD55" s="34">
        <f t="shared" si="135"/>
        <v>96.595743080776572</v>
      </c>
      <c r="CE55" s="158">
        <v>5983764</v>
      </c>
      <c r="CF55" s="2">
        <v>9.6891788071374094E-2</v>
      </c>
      <c r="CG55" s="158">
        <v>5534649.0999999987</v>
      </c>
      <c r="CH55" s="2">
        <v>92.494441625705804</v>
      </c>
      <c r="CI55" s="158">
        <v>0</v>
      </c>
      <c r="CJ55" s="2">
        <v>0</v>
      </c>
      <c r="CK55" s="158">
        <v>5534649.0999999987</v>
      </c>
      <c r="CL55" s="83">
        <v>92.494441625705804</v>
      </c>
      <c r="CM55" s="72">
        <v>4775208.3</v>
      </c>
      <c r="CN55" s="34">
        <f t="shared" si="153"/>
        <v>87.647997282902111</v>
      </c>
      <c r="CO55" s="12">
        <v>5448165.9000000004</v>
      </c>
      <c r="CP55" s="2">
        <v>0.10865921650812481</v>
      </c>
      <c r="CQ55" s="12">
        <v>4748509</v>
      </c>
      <c r="CR55" s="2">
        <v>87.157936949019842</v>
      </c>
      <c r="CS55" s="12">
        <v>14236.5</v>
      </c>
      <c r="CT55" s="2">
        <v>0.26130812205993942</v>
      </c>
      <c r="CU55" s="12">
        <v>4762745.5</v>
      </c>
      <c r="CV55" s="83">
        <v>87.419245071079786</v>
      </c>
      <c r="CW55" s="3">
        <v>3676348.9</v>
      </c>
      <c r="CX55" s="34">
        <f t="shared" si="154"/>
        <v>98.789669988901991</v>
      </c>
      <c r="CY55" s="1"/>
      <c r="CZ55" s="1">
        <v>3721390</v>
      </c>
      <c r="DA55" s="34">
        <f t="shared" si="136"/>
        <v>0.11839510764521562</v>
      </c>
      <c r="DB55" s="1">
        <v>3359957.5</v>
      </c>
      <c r="DC55" s="34">
        <f t="shared" si="137"/>
        <v>90.287701638366315</v>
      </c>
      <c r="DD55" s="1"/>
      <c r="DE55" s="34">
        <f t="shared" si="138"/>
        <v>0</v>
      </c>
      <c r="DF55" s="1">
        <f t="shared" si="70"/>
        <v>3359957.5</v>
      </c>
      <c r="DG55" s="33">
        <f t="shared" si="139"/>
        <v>90.287701638366315</v>
      </c>
      <c r="DH55" s="138"/>
      <c r="DI55" s="33">
        <f t="shared" si="140"/>
        <v>0</v>
      </c>
      <c r="DJ55" s="159"/>
      <c r="DK55" s="160">
        <v>2916325.6</v>
      </c>
      <c r="DL55" s="142">
        <f t="shared" si="141"/>
        <v>0.10240705811978788</v>
      </c>
      <c r="DM55" s="160">
        <v>2657235.4</v>
      </c>
      <c r="DN55" s="142">
        <f t="shared" si="142"/>
        <v>91.115868543622142</v>
      </c>
      <c r="DO55" s="160"/>
      <c r="DP55" s="143">
        <f t="shared" si="143"/>
        <v>0</v>
      </c>
      <c r="DQ55" s="160">
        <f t="shared" si="47"/>
        <v>2657235.4</v>
      </c>
      <c r="DR55" s="143">
        <f t="shared" si="144"/>
        <v>91.115868543622142</v>
      </c>
      <c r="DS55" s="160">
        <v>2817485.6</v>
      </c>
      <c r="DT55" s="169">
        <f t="shared" si="145"/>
        <v>96.610803677065419</v>
      </c>
      <c r="DU55" s="3"/>
      <c r="DV55" s="1">
        <v>2164403.1</v>
      </c>
      <c r="DW55" s="142">
        <f t="shared" si="77"/>
        <v>0.11423446281419103</v>
      </c>
      <c r="DX55" s="1">
        <v>2045379.6</v>
      </c>
      <c r="DY55" s="142">
        <f t="shared" si="78"/>
        <v>94.500862616580065</v>
      </c>
      <c r="DZ55" s="1"/>
      <c r="EA55" s="143">
        <f t="shared" si="79"/>
        <v>0</v>
      </c>
      <c r="EB55" s="1">
        <f t="shared" si="48"/>
        <v>2045379.6</v>
      </c>
      <c r="EC55" s="143">
        <f t="shared" si="80"/>
        <v>94.500862616580065</v>
      </c>
      <c r="ED55" s="1">
        <v>2088455.8</v>
      </c>
      <c r="EE55" s="143">
        <f t="shared" si="81"/>
        <v>102.10602472030131</v>
      </c>
      <c r="EF55" s="1"/>
      <c r="EG55" s="1">
        <v>1718236.3</v>
      </c>
      <c r="EH55" s="142">
        <f t="shared" si="82"/>
        <v>0.1122348110213563</v>
      </c>
      <c r="EI55" s="1">
        <v>1536351.3</v>
      </c>
      <c r="EJ55" s="142">
        <f t="shared" si="83"/>
        <v>89.414436186687468</v>
      </c>
      <c r="EK55" s="1">
        <v>61620.6</v>
      </c>
      <c r="EL55" s="143">
        <f t="shared" si="84"/>
        <v>3.5862704099546727</v>
      </c>
      <c r="EM55" s="1">
        <f t="shared" si="49"/>
        <v>1597971.9000000001</v>
      </c>
      <c r="EN55" s="143">
        <f t="shared" si="85"/>
        <v>93.000706596642161</v>
      </c>
      <c r="EO55" s="1">
        <v>1540561.2</v>
      </c>
      <c r="EP55" s="169">
        <f t="shared" si="86"/>
        <v>89.659449052496441</v>
      </c>
      <c r="EQ55" s="3"/>
      <c r="ER55" s="1">
        <v>1423146.5</v>
      </c>
      <c r="ES55" s="142">
        <f t="shared" si="87"/>
        <v>0.10940696475466362</v>
      </c>
      <c r="ET55" s="1">
        <v>1314791.2</v>
      </c>
      <c r="EU55" s="142">
        <f t="shared" si="88"/>
        <v>92.386216036086239</v>
      </c>
      <c r="EV55" s="1"/>
      <c r="EW55" s="143">
        <f t="shared" si="89"/>
        <v>0</v>
      </c>
      <c r="EX55" s="1">
        <f t="shared" si="50"/>
        <v>1314791.2</v>
      </c>
      <c r="EY55" s="143">
        <f t="shared" si="90"/>
        <v>92.386216036086239</v>
      </c>
      <c r="EZ55" s="1">
        <v>1340032.6000000001</v>
      </c>
      <c r="FA55" s="169">
        <f t="shared" si="91"/>
        <v>94.159849319799477</v>
      </c>
      <c r="FB55" s="3"/>
      <c r="FC55" s="1">
        <v>1035372.3</v>
      </c>
      <c r="FD55" s="142">
        <f t="shared" si="92"/>
        <v>0.10466875958026821</v>
      </c>
      <c r="FE55" s="1">
        <v>943521.9</v>
      </c>
      <c r="FF55" s="142">
        <f t="shared" si="93"/>
        <v>91.12875629375057</v>
      </c>
      <c r="FG55" s="1">
        <v>44374.1</v>
      </c>
      <c r="FH55" s="143">
        <f t="shared" si="94"/>
        <v>4.2858110073062603</v>
      </c>
      <c r="FI55" s="1">
        <f t="shared" si="51"/>
        <v>987896</v>
      </c>
      <c r="FJ55" s="143">
        <f t="shared" si="95"/>
        <v>95.41456730105682</v>
      </c>
      <c r="FK55" s="1">
        <v>936624.5</v>
      </c>
      <c r="FL55" s="169">
        <f t="shared" si="96"/>
        <v>90.462580465017268</v>
      </c>
      <c r="FM55" s="155"/>
      <c r="FN55" s="1">
        <v>793899.4</v>
      </c>
      <c r="FO55" s="142">
        <f t="shared" si="97"/>
        <v>0.10480065872693259</v>
      </c>
      <c r="FP55" s="1">
        <v>772687.2</v>
      </c>
      <c r="FQ55" s="142">
        <f t="shared" si="98"/>
        <v>97.328099756719794</v>
      </c>
      <c r="FR55" s="1">
        <v>9</v>
      </c>
      <c r="FS55" s="143">
        <f t="shared" si="99"/>
        <v>1.1336448925392815E-3</v>
      </c>
      <c r="FT55" s="1">
        <f t="shared" si="52"/>
        <v>772696.2</v>
      </c>
      <c r="FU55" s="143">
        <f t="shared" si="100"/>
        <v>97.329233401612342</v>
      </c>
      <c r="FV55" s="1">
        <v>793092.8</v>
      </c>
      <c r="FW55" s="169">
        <f t="shared" si="101"/>
        <v>99.898400225519751</v>
      </c>
      <c r="FX55" s="3"/>
      <c r="FY55" s="1">
        <v>567133.30000000005</v>
      </c>
      <c r="FZ55" s="142">
        <f t="shared" si="102"/>
        <v>0.11570086842524779</v>
      </c>
      <c r="GA55" s="1">
        <v>552858.9</v>
      </c>
      <c r="GB55" s="142">
        <f t="shared" si="103"/>
        <v>97.483060860647754</v>
      </c>
      <c r="GC55" s="1">
        <v>1497.3</v>
      </c>
      <c r="GD55" s="143">
        <f t="shared" si="104"/>
        <v>0.26401200564311772</v>
      </c>
      <c r="GE55" s="1">
        <f t="shared" si="53"/>
        <v>554356.20000000007</v>
      </c>
      <c r="GF55" s="143">
        <f t="shared" si="105"/>
        <v>97.747072866290878</v>
      </c>
      <c r="GG55" s="1">
        <v>560669.6</v>
      </c>
      <c r="GH55" s="169">
        <f t="shared" si="106"/>
        <v>98.860285580127268</v>
      </c>
      <c r="GI55" s="3"/>
      <c r="GJ55" s="1">
        <v>499811.2</v>
      </c>
      <c r="GK55" s="142">
        <f t="shared" si="107"/>
        <v>0.13986349025922179</v>
      </c>
      <c r="GL55" s="1">
        <v>437246.8</v>
      </c>
      <c r="GM55" s="142">
        <f t="shared" si="108"/>
        <v>87.482393351729598</v>
      </c>
      <c r="GN55" s="1">
        <v>6389.6</v>
      </c>
      <c r="GO55" s="143">
        <f t="shared" si="109"/>
        <v>1.2784027248689105</v>
      </c>
      <c r="GP55" s="1">
        <f t="shared" si="54"/>
        <v>443636.39999999997</v>
      </c>
      <c r="GQ55" s="143">
        <f t="shared" si="110"/>
        <v>88.76079607659851</v>
      </c>
      <c r="GR55" s="1">
        <v>479302.1</v>
      </c>
      <c r="GS55" s="169">
        <f t="shared" si="111"/>
        <v>95.89663056770236</v>
      </c>
      <c r="GT55" s="3"/>
      <c r="GU55" s="1">
        <v>370163.3</v>
      </c>
      <c r="GV55" s="142">
        <f t="shared" si="112"/>
        <v>0.15938590855134865</v>
      </c>
      <c r="GW55" s="1">
        <v>303696.2</v>
      </c>
      <c r="GX55" s="142">
        <f t="shared" si="113"/>
        <v>82.043843892681963</v>
      </c>
      <c r="GY55" s="1">
        <v>669.1</v>
      </c>
      <c r="GZ55" s="143">
        <f t="shared" si="114"/>
        <v>0.1807580600237787</v>
      </c>
      <c r="HA55" s="1">
        <f t="shared" si="55"/>
        <v>304365.3</v>
      </c>
      <c r="HB55" s="143">
        <f t="shared" si="115"/>
        <v>82.22460195270574</v>
      </c>
      <c r="HC55" s="1">
        <v>337094.3</v>
      </c>
      <c r="HD55" s="169">
        <f t="shared" si="116"/>
        <v>91.066375299766349</v>
      </c>
      <c r="HE55" s="3"/>
      <c r="HF55" s="1">
        <v>296936.8</v>
      </c>
      <c r="HG55" s="142">
        <f t="shared" si="117"/>
        <v>0.16591385271043105</v>
      </c>
      <c r="HH55" s="1">
        <v>236156.9</v>
      </c>
      <c r="HI55" s="142">
        <f t="shared" si="118"/>
        <v>79.531031519165012</v>
      </c>
      <c r="HJ55" s="1"/>
      <c r="HK55" s="143">
        <f t="shared" si="119"/>
        <v>0</v>
      </c>
      <c r="HL55" s="1">
        <f t="shared" si="56"/>
        <v>236156.9</v>
      </c>
      <c r="HM55" s="143">
        <f t="shared" si="120"/>
        <v>79.531031519165012</v>
      </c>
      <c r="HN55" s="1">
        <v>283619.09999999998</v>
      </c>
      <c r="HO55" s="169">
        <f t="shared" si="121"/>
        <v>95.514971536030558</v>
      </c>
      <c r="HP55" s="1">
        <v>244478.5</v>
      </c>
      <c r="HQ55" s="142">
        <f t="shared" si="122"/>
        <v>0.17542728288176895</v>
      </c>
      <c r="HR55" s="1">
        <v>218393.60000000001</v>
      </c>
      <c r="HS55" s="142">
        <f t="shared" si="123"/>
        <v>89.330391015978918</v>
      </c>
      <c r="HT55" s="1">
        <v>228157.3</v>
      </c>
      <c r="HU55" s="139"/>
      <c r="HV55" s="1">
        <v>133121</v>
      </c>
      <c r="HW55" s="142">
        <f t="shared" si="124"/>
        <v>0.13595768212485221</v>
      </c>
      <c r="HX55" s="1">
        <v>127076</v>
      </c>
      <c r="HY55" s="142">
        <f t="shared" si="125"/>
        <v>95.459018486940451</v>
      </c>
      <c r="HZ55" s="1">
        <v>128374</v>
      </c>
      <c r="IA55" s="169">
        <f t="shared" si="126"/>
        <v>58.781026550228574</v>
      </c>
      <c r="IB55" s="1">
        <v>101253.6</v>
      </c>
      <c r="IC55" s="142">
        <f t="shared" si="127"/>
        <v>0.13651036793356605</v>
      </c>
      <c r="ID55" s="1">
        <v>96716.3</v>
      </c>
      <c r="IE55" s="142">
        <f t="shared" si="128"/>
        <v>95.518875378258144</v>
      </c>
      <c r="IF55" s="1">
        <v>98629.2</v>
      </c>
      <c r="IG55" s="139"/>
      <c r="IH55" s="1">
        <v>88163.7</v>
      </c>
      <c r="II55" s="142">
        <f t="shared" si="129"/>
        <v>0.13736956264646058</v>
      </c>
      <c r="IJ55" s="1">
        <v>76492.899999999994</v>
      </c>
      <c r="IK55" s="142">
        <f t="shared" si="130"/>
        <v>86.762352305994412</v>
      </c>
      <c r="IL55" s="1">
        <v>83235.8</v>
      </c>
      <c r="IM55" s="169">
        <f t="shared" si="131"/>
        <v>86.061811711159336</v>
      </c>
      <c r="IN55" s="1">
        <v>61548</v>
      </c>
      <c r="IO55" s="142">
        <f t="shared" si="132"/>
        <v>0.15264202959794626</v>
      </c>
      <c r="IP55" s="1">
        <v>54855.7</v>
      </c>
      <c r="IQ55" s="142">
        <f t="shared" si="133"/>
        <v>89.126697861831417</v>
      </c>
      <c r="IR55" s="1">
        <v>59326.7</v>
      </c>
      <c r="IS55" s="169">
        <f t="shared" si="134"/>
        <v>77.558440064371993</v>
      </c>
    </row>
    <row r="56" spans="1:253" x14ac:dyDescent="0.2">
      <c r="A56" s="193" t="s">
        <v>109</v>
      </c>
      <c r="B56" s="47">
        <v>41615396.663000003</v>
      </c>
      <c r="C56" s="52">
        <f t="shared" si="146"/>
        <v>65.071334469501352</v>
      </c>
      <c r="D56" s="23">
        <v>77576516.563999996</v>
      </c>
      <c r="E56" s="23">
        <v>63953501.188000008</v>
      </c>
      <c r="F56" s="29">
        <v>0.74161799263558303</v>
      </c>
      <c r="G56" s="23">
        <v>0</v>
      </c>
      <c r="H56" s="23">
        <v>63953501.188000008</v>
      </c>
      <c r="I56" s="23">
        <v>21722674.017999999</v>
      </c>
      <c r="J56" s="29">
        <v>33.966356203303469</v>
      </c>
      <c r="K56" s="7">
        <v>32704080.664999992</v>
      </c>
      <c r="L56" s="29">
        <v>51.137279519477595</v>
      </c>
      <c r="M56" s="23">
        <v>54426754.682999991</v>
      </c>
      <c r="N56" s="54">
        <v>85.103635722781064</v>
      </c>
      <c r="O56" s="3">
        <v>35439538.441999994</v>
      </c>
      <c r="P56" s="52">
        <f t="shared" si="147"/>
        <v>74.753231816631768</v>
      </c>
      <c r="Q56" s="1">
        <v>65504890.407000005</v>
      </c>
      <c r="R56" s="1">
        <v>47408704.053000003</v>
      </c>
      <c r="S56" s="2">
        <v>0.45142669360252247</v>
      </c>
      <c r="T56" s="1">
        <v>0</v>
      </c>
      <c r="U56" s="1">
        <v>47408704.053000003</v>
      </c>
      <c r="V56" s="1">
        <v>31764248.993999999</v>
      </c>
      <c r="W56" s="2">
        <v>67.000880172741134</v>
      </c>
      <c r="X56" s="1">
        <v>14493555.522</v>
      </c>
      <c r="Y56" s="2">
        <v>30.571507514310241</v>
      </c>
      <c r="Z56" s="1">
        <v>46257804.516000003</v>
      </c>
      <c r="AA56" s="4">
        <v>97.572387687051375</v>
      </c>
      <c r="AB56" s="138">
        <v>27085982.056000002</v>
      </c>
      <c r="AC56" s="52">
        <f t="shared" si="148"/>
        <v>54.094301975329138</v>
      </c>
      <c r="AD56" s="1">
        <v>54421784.026999995</v>
      </c>
      <c r="AE56" s="1">
        <v>50071784.026999995</v>
      </c>
      <c r="AF56" s="6">
        <v>0.58515258727646491</v>
      </c>
      <c r="AG56" s="1">
        <v>0</v>
      </c>
      <c r="AH56" s="1">
        <v>50071784.026999995</v>
      </c>
      <c r="AI56" s="1">
        <v>21916511.278000001</v>
      </c>
      <c r="AJ56" s="11">
        <v>43.770182556671145</v>
      </c>
      <c r="AK56" s="1">
        <v>19500251.729999997</v>
      </c>
      <c r="AL56" s="11">
        <v>38.944591467891293</v>
      </c>
      <c r="AM56" s="1">
        <v>41416763.008000001</v>
      </c>
      <c r="AN56" s="86">
        <v>82.714774024562459</v>
      </c>
      <c r="AO56" s="3">
        <v>34237242.541000001</v>
      </c>
      <c r="AP56" s="52">
        <f t="shared" si="149"/>
        <v>90.944149681745756</v>
      </c>
      <c r="AQ56" s="1">
        <v>37646448.574000001</v>
      </c>
      <c r="AR56" s="6">
        <v>0.47764516014313563</v>
      </c>
      <c r="AS56" s="1">
        <v>26657469.513999999</v>
      </c>
      <c r="AT56" s="6">
        <v>70.81005121001138</v>
      </c>
      <c r="AU56" s="1">
        <v>10677114.427999999</v>
      </c>
      <c r="AV56" s="6">
        <v>28.361544933016607</v>
      </c>
      <c r="AW56" s="1">
        <v>37334583.942000002</v>
      </c>
      <c r="AX56" s="4">
        <v>99.171596143027998</v>
      </c>
      <c r="AY56" s="3">
        <v>44247932.578000002</v>
      </c>
      <c r="AZ56" s="170">
        <f t="shared" si="150"/>
        <v>97.857785976209016</v>
      </c>
      <c r="BA56" s="1">
        <v>45216568.243999988</v>
      </c>
      <c r="BB56" s="6">
        <v>0.58566470680906513</v>
      </c>
      <c r="BC56" s="1">
        <v>31829643.317600001</v>
      </c>
      <c r="BD56" s="6">
        <v>70.393761742021709</v>
      </c>
      <c r="BE56" s="1">
        <v>11781178.464</v>
      </c>
      <c r="BF56" s="6">
        <v>26.05500355627564</v>
      </c>
      <c r="BG56" s="1">
        <v>43610821.781599998</v>
      </c>
      <c r="BH56" s="4">
        <v>96.448765298297346</v>
      </c>
      <c r="BI56" s="156">
        <v>42891896.594000004</v>
      </c>
      <c r="BJ56" s="170">
        <f t="shared" si="151"/>
        <v>83.560101281827542</v>
      </c>
      <c r="BK56" s="1">
        <v>51330594.310000002</v>
      </c>
      <c r="BL56" s="6">
        <v>0.64534706573158851</v>
      </c>
      <c r="BM56" s="1">
        <v>39974412.677999996</v>
      </c>
      <c r="BN56" s="6">
        <v>77.876387786557061</v>
      </c>
      <c r="BO56" s="1">
        <v>10639593.173</v>
      </c>
      <c r="BP56" s="6">
        <v>20.727586181341447</v>
      </c>
      <c r="BQ56" s="1">
        <v>50614005.850999996</v>
      </c>
      <c r="BR56" s="4">
        <v>98.603973967898511</v>
      </c>
      <c r="BS56" s="3">
        <v>24150104</v>
      </c>
      <c r="BT56" s="66">
        <f t="shared" si="152"/>
        <v>57.994511365446435</v>
      </c>
      <c r="BU56" s="1">
        <v>41642051</v>
      </c>
      <c r="BV56" s="2">
        <v>0.75110173746277265</v>
      </c>
      <c r="BW56" s="1">
        <v>24853763</v>
      </c>
      <c r="BX56" s="2">
        <v>59.684291246845646</v>
      </c>
      <c r="BY56" s="1">
        <v>8012770</v>
      </c>
      <c r="BZ56" s="2">
        <v>19.242015721079635</v>
      </c>
      <c r="CA56" s="1">
        <v>32866533</v>
      </c>
      <c r="CB56" s="83">
        <v>78.926306967925285</v>
      </c>
      <c r="CC56" s="171">
        <v>29455817</v>
      </c>
      <c r="CD56" s="34">
        <f t="shared" si="135"/>
        <v>92.785819884960119</v>
      </c>
      <c r="CE56" s="158">
        <v>31746033</v>
      </c>
      <c r="CF56" s="2">
        <v>0.51404599204494827</v>
      </c>
      <c r="CG56" s="158">
        <v>21002381</v>
      </c>
      <c r="CH56" s="2">
        <v>66.157497536778848</v>
      </c>
      <c r="CI56" s="158">
        <v>8182449</v>
      </c>
      <c r="CJ56" s="2">
        <v>25.774713331898823</v>
      </c>
      <c r="CK56" s="158">
        <v>29184830</v>
      </c>
      <c r="CL56" s="83">
        <v>91.932210868677672</v>
      </c>
      <c r="CM56" s="72">
        <v>25293014</v>
      </c>
      <c r="CN56" s="34">
        <f t="shared" si="153"/>
        <v>102.48883667312984</v>
      </c>
      <c r="CO56" s="12">
        <v>24678799</v>
      </c>
      <c r="CP56" s="2">
        <v>0.49219847796879562</v>
      </c>
      <c r="CQ56" s="12">
        <v>13651870</v>
      </c>
      <c r="CR56" s="2">
        <v>55.318210582289687</v>
      </c>
      <c r="CS56" s="12">
        <v>10499827</v>
      </c>
      <c r="CT56" s="2">
        <v>42.545939938163116</v>
      </c>
      <c r="CU56" s="12">
        <v>24151697</v>
      </c>
      <c r="CV56" s="83">
        <v>97.864150520452796</v>
      </c>
      <c r="CW56" s="3">
        <v>10309105</v>
      </c>
      <c r="CX56" s="34">
        <f t="shared" si="154"/>
        <v>97.176838458371947</v>
      </c>
      <c r="CY56" s="1"/>
      <c r="CZ56" s="1">
        <v>10608603</v>
      </c>
      <c r="DA56" s="34">
        <f t="shared" si="136"/>
        <v>0.33751009546173805</v>
      </c>
      <c r="DB56" s="1">
        <v>5518082</v>
      </c>
      <c r="DC56" s="34">
        <f t="shared" si="137"/>
        <v>52.015161657006118</v>
      </c>
      <c r="DD56" s="1">
        <v>2798289</v>
      </c>
      <c r="DE56" s="34">
        <f t="shared" si="138"/>
        <v>26.37754471535979</v>
      </c>
      <c r="DF56" s="1">
        <f t="shared" si="70"/>
        <v>8316371</v>
      </c>
      <c r="DG56" s="33">
        <f t="shared" si="139"/>
        <v>78.392706372365893</v>
      </c>
      <c r="DH56" s="138"/>
      <c r="DI56" s="33">
        <f t="shared" si="140"/>
        <v>0</v>
      </c>
      <c r="DJ56" s="159"/>
      <c r="DK56" s="160">
        <v>36060505</v>
      </c>
      <c r="DL56" s="142">
        <f t="shared" si="141"/>
        <v>1.2662681531046815</v>
      </c>
      <c r="DM56" s="160">
        <v>10979307</v>
      </c>
      <c r="DN56" s="142">
        <f t="shared" si="142"/>
        <v>30.446903059177899</v>
      </c>
      <c r="DO56" s="160">
        <v>23017843</v>
      </c>
      <c r="DP56" s="143">
        <f t="shared" si="143"/>
        <v>63.831172081478059</v>
      </c>
      <c r="DQ56" s="160">
        <f t="shared" si="47"/>
        <v>33997150</v>
      </c>
      <c r="DR56" s="143">
        <f t="shared" si="144"/>
        <v>94.278075140655957</v>
      </c>
      <c r="DS56" s="160">
        <v>34275361</v>
      </c>
      <c r="DT56" s="169">
        <f t="shared" si="145"/>
        <v>95.049586798631907</v>
      </c>
      <c r="DU56" s="3"/>
      <c r="DV56" s="1">
        <v>7187137</v>
      </c>
      <c r="DW56" s="142">
        <f t="shared" si="77"/>
        <v>0.37932801628633611</v>
      </c>
      <c r="DX56" s="1">
        <v>4522157</v>
      </c>
      <c r="DY56" s="142">
        <f t="shared" si="78"/>
        <v>62.920144697394811</v>
      </c>
      <c r="DZ56" s="1">
        <v>1337068</v>
      </c>
      <c r="EA56" s="143">
        <f t="shared" si="79"/>
        <v>18.603624781328087</v>
      </c>
      <c r="EB56" s="1">
        <f t="shared" si="48"/>
        <v>5859225</v>
      </c>
      <c r="EC56" s="143">
        <f t="shared" si="80"/>
        <v>81.523769478722897</v>
      </c>
      <c r="ED56" s="1">
        <v>6810493</v>
      </c>
      <c r="EE56" s="143">
        <f t="shared" si="81"/>
        <v>150.60275439353387</v>
      </c>
      <c r="EF56" s="1"/>
      <c r="EG56" s="1">
        <v>5731595</v>
      </c>
      <c r="EH56" s="142">
        <f t="shared" si="82"/>
        <v>0.37438650415891606</v>
      </c>
      <c r="EI56" s="1">
        <v>2190022</v>
      </c>
      <c r="EJ56" s="142">
        <f t="shared" si="83"/>
        <v>38.209643214497888</v>
      </c>
      <c r="EK56" s="1">
        <v>204348</v>
      </c>
      <c r="EL56" s="143">
        <f t="shared" si="84"/>
        <v>3.565290290050152</v>
      </c>
      <c r="EM56" s="1">
        <f t="shared" si="49"/>
        <v>2394370</v>
      </c>
      <c r="EN56" s="143">
        <f t="shared" si="85"/>
        <v>41.774933504548031</v>
      </c>
      <c r="EO56" s="1">
        <v>2728324</v>
      </c>
      <c r="EP56" s="169">
        <f t="shared" si="86"/>
        <v>47.601479169410958</v>
      </c>
      <c r="EQ56" s="3"/>
      <c r="ER56" s="1">
        <v>4283373</v>
      </c>
      <c r="ES56" s="142">
        <f t="shared" si="87"/>
        <v>0.32929205731249578</v>
      </c>
      <c r="ET56" s="1">
        <v>2730757</v>
      </c>
      <c r="EU56" s="142">
        <f t="shared" si="88"/>
        <v>63.75249131934109</v>
      </c>
      <c r="EV56" s="1">
        <v>860552</v>
      </c>
      <c r="EW56" s="143">
        <f t="shared" si="89"/>
        <v>20.090522118900221</v>
      </c>
      <c r="EX56" s="1">
        <f t="shared" si="50"/>
        <v>3591309</v>
      </c>
      <c r="EY56" s="143">
        <f t="shared" si="90"/>
        <v>83.843013438241314</v>
      </c>
      <c r="EZ56" s="1">
        <v>2877368</v>
      </c>
      <c r="FA56" s="169">
        <f t="shared" si="91"/>
        <v>67.175284524602446</v>
      </c>
      <c r="FB56" s="3"/>
      <c r="FC56" s="1">
        <v>7582992</v>
      </c>
      <c r="FD56" s="142">
        <f t="shared" si="92"/>
        <v>0.76658644098079221</v>
      </c>
      <c r="FE56" s="1">
        <v>2661572</v>
      </c>
      <c r="FF56" s="142">
        <f t="shared" si="93"/>
        <v>35.09923259842553</v>
      </c>
      <c r="FG56" s="1">
        <v>1273061</v>
      </c>
      <c r="FH56" s="143">
        <f t="shared" si="94"/>
        <v>16.788373243701166</v>
      </c>
      <c r="FI56" s="1">
        <f t="shared" si="51"/>
        <v>3934633</v>
      </c>
      <c r="FJ56" s="143">
        <f t="shared" si="95"/>
        <v>51.887605842126696</v>
      </c>
      <c r="FK56" s="1">
        <v>2716352</v>
      </c>
      <c r="FL56" s="169">
        <f t="shared" si="96"/>
        <v>35.821638741014098</v>
      </c>
      <c r="FM56" s="155"/>
      <c r="FN56" s="1">
        <v>3793618.9</v>
      </c>
      <c r="FO56" s="142">
        <f t="shared" si="97"/>
        <v>0.50078606896407951</v>
      </c>
      <c r="FP56" s="1">
        <v>2329167</v>
      </c>
      <c r="FQ56" s="142">
        <f t="shared" si="98"/>
        <v>61.396968472505243</v>
      </c>
      <c r="FR56" s="1">
        <v>1179234</v>
      </c>
      <c r="FS56" s="143">
        <f t="shared" si="99"/>
        <v>31.084672211012027</v>
      </c>
      <c r="FT56" s="1">
        <f t="shared" si="52"/>
        <v>3508401</v>
      </c>
      <c r="FU56" s="143">
        <f t="shared" si="100"/>
        <v>92.48164068351727</v>
      </c>
      <c r="FV56" s="1">
        <v>2575727</v>
      </c>
      <c r="FW56" s="169">
        <f t="shared" si="101"/>
        <v>67.896303447876647</v>
      </c>
      <c r="FX56" s="3"/>
      <c r="FY56" s="1">
        <v>3513359.8</v>
      </c>
      <c r="FZ56" s="142">
        <f t="shared" si="102"/>
        <v>0.7167605569102623</v>
      </c>
      <c r="GA56" s="1">
        <v>1041254.6</v>
      </c>
      <c r="GB56" s="142">
        <f t="shared" si="103"/>
        <v>29.637004442300501</v>
      </c>
      <c r="GC56" s="1">
        <v>949631.7</v>
      </c>
      <c r="GD56" s="143">
        <f t="shared" si="104"/>
        <v>27.029161658877065</v>
      </c>
      <c r="GE56" s="1">
        <f t="shared" si="53"/>
        <v>1990886.2999999998</v>
      </c>
      <c r="GF56" s="143">
        <f t="shared" si="105"/>
        <v>56.666166101177559</v>
      </c>
      <c r="GG56" s="1">
        <v>1787544</v>
      </c>
      <c r="GH56" s="169">
        <f t="shared" si="106"/>
        <v>50.87847820197635</v>
      </c>
      <c r="GI56" s="3"/>
      <c r="GJ56" s="1">
        <v>1662263.1</v>
      </c>
      <c r="GK56" s="142">
        <f t="shared" si="107"/>
        <v>0.46515548049966438</v>
      </c>
      <c r="GL56" s="1">
        <v>495380.5</v>
      </c>
      <c r="GM56" s="142">
        <f t="shared" si="108"/>
        <v>29.801569919948289</v>
      </c>
      <c r="GN56" s="1">
        <v>926653</v>
      </c>
      <c r="GO56" s="143">
        <f t="shared" si="109"/>
        <v>55.746469978188159</v>
      </c>
      <c r="GP56" s="1">
        <f t="shared" si="54"/>
        <v>1422033.5</v>
      </c>
      <c r="GQ56" s="143">
        <f t="shared" si="110"/>
        <v>85.548039898136452</v>
      </c>
      <c r="GR56" s="1">
        <v>842072.7</v>
      </c>
      <c r="GS56" s="169">
        <f t="shared" si="111"/>
        <v>50.658208077890912</v>
      </c>
      <c r="GT56" s="3"/>
      <c r="GU56" s="1">
        <v>862667.1</v>
      </c>
      <c r="GV56" s="142">
        <f t="shared" si="112"/>
        <v>0.37144951839055129</v>
      </c>
      <c r="GW56" s="1">
        <v>586233.59999999998</v>
      </c>
      <c r="GX56" s="142">
        <f t="shared" si="113"/>
        <v>67.955947317337134</v>
      </c>
      <c r="GY56" s="1">
        <v>2372.4</v>
      </c>
      <c r="GZ56" s="143">
        <f t="shared" si="114"/>
        <v>0.2750075898339</v>
      </c>
      <c r="HA56" s="1">
        <f t="shared" si="55"/>
        <v>588606</v>
      </c>
      <c r="HB56" s="143">
        <f t="shared" si="115"/>
        <v>68.230954907171025</v>
      </c>
      <c r="HC56" s="1">
        <v>683149.4</v>
      </c>
      <c r="HD56" s="169">
        <f t="shared" si="116"/>
        <v>79.190385259852846</v>
      </c>
      <c r="HE56" s="3"/>
      <c r="HF56" s="1">
        <v>511949.3</v>
      </c>
      <c r="HG56" s="142">
        <f t="shared" si="117"/>
        <v>0.28605238810214256</v>
      </c>
      <c r="HH56" s="1">
        <v>111465.9</v>
      </c>
      <c r="HI56" s="142">
        <f t="shared" si="118"/>
        <v>21.772839615172828</v>
      </c>
      <c r="HJ56" s="1">
        <v>45814.6</v>
      </c>
      <c r="HK56" s="143">
        <f t="shared" si="119"/>
        <v>8.9490502282159579</v>
      </c>
      <c r="HL56" s="1">
        <f t="shared" si="56"/>
        <v>157280.5</v>
      </c>
      <c r="HM56" s="143">
        <f t="shared" si="120"/>
        <v>30.721889843388787</v>
      </c>
      <c r="HN56" s="1">
        <v>406432.3</v>
      </c>
      <c r="HO56" s="169">
        <f t="shared" si="121"/>
        <v>79.389169982261919</v>
      </c>
      <c r="HP56" s="1">
        <v>475635.8</v>
      </c>
      <c r="HQ56" s="142">
        <f t="shared" si="122"/>
        <v>0.34129584415519765</v>
      </c>
      <c r="HR56" s="1">
        <v>285974.2</v>
      </c>
      <c r="HS56" s="142">
        <f t="shared" si="123"/>
        <v>60.12461635562336</v>
      </c>
      <c r="HT56" s="1">
        <v>323849.40000000002</v>
      </c>
      <c r="HU56" s="139"/>
      <c r="HV56" s="1">
        <v>269788</v>
      </c>
      <c r="HW56" s="142">
        <f t="shared" si="124"/>
        <v>0.27553692614313013</v>
      </c>
      <c r="HX56" s="1">
        <v>49642</v>
      </c>
      <c r="HY56" s="142">
        <f t="shared" si="125"/>
        <v>18.40037362669948</v>
      </c>
      <c r="HZ56" s="1">
        <v>238477.3</v>
      </c>
      <c r="IA56" s="169">
        <f t="shared" si="126"/>
        <v>83.391194030790189</v>
      </c>
      <c r="IB56" s="1">
        <v>141133</v>
      </c>
      <c r="IC56" s="142">
        <f t="shared" si="127"/>
        <v>0.19027587915459773</v>
      </c>
      <c r="ID56" s="1">
        <v>38470</v>
      </c>
      <c r="IE56" s="142">
        <f t="shared" si="128"/>
        <v>27.257976518603023</v>
      </c>
      <c r="IF56" s="1">
        <v>129464.8</v>
      </c>
      <c r="IG56" s="139"/>
      <c r="IH56" s="1">
        <v>56598</v>
      </c>
      <c r="II56" s="142">
        <f t="shared" si="129"/>
        <v>8.818643621654236E-2</v>
      </c>
      <c r="IJ56" s="1">
        <v>9486.4</v>
      </c>
      <c r="IK56" s="142">
        <f t="shared" si="130"/>
        <v>16.761016290328278</v>
      </c>
      <c r="IL56" s="1">
        <v>50065.4</v>
      </c>
      <c r="IM56" s="169">
        <f t="shared" si="131"/>
        <v>130.1414088900442</v>
      </c>
      <c r="IN56" s="1"/>
      <c r="IO56" s="142">
        <f t="shared" si="132"/>
        <v>0</v>
      </c>
      <c r="IP56" s="1"/>
      <c r="IQ56" s="142" t="e">
        <f t="shared" si="133"/>
        <v>#DIV/0!</v>
      </c>
      <c r="IR56" s="1"/>
      <c r="IS56" s="169">
        <f t="shared" si="134"/>
        <v>0</v>
      </c>
    </row>
    <row r="57" spans="1:253" x14ac:dyDescent="0.2">
      <c r="A57" s="193" t="s">
        <v>110</v>
      </c>
      <c r="B57" s="47">
        <v>5785349.9689999996</v>
      </c>
      <c r="C57" s="52">
        <f t="shared" si="146"/>
        <v>71.884709570210944</v>
      </c>
      <c r="D57" s="23">
        <v>7569369.5970000001</v>
      </c>
      <c r="E57" s="23">
        <v>8048095.3509999998</v>
      </c>
      <c r="F57" s="29">
        <v>9.3327373918166576E-2</v>
      </c>
      <c r="G57" s="23">
        <v>0</v>
      </c>
      <c r="H57" s="23">
        <v>8048095.3509999998</v>
      </c>
      <c r="I57" s="23">
        <v>4835795.9570000004</v>
      </c>
      <c r="J57" s="29">
        <v>60.086216006364026</v>
      </c>
      <c r="K57" s="7">
        <v>2924103.142</v>
      </c>
      <c r="L57" s="29">
        <v>36.332859073751798</v>
      </c>
      <c r="M57" s="23">
        <v>7759899.0990000004</v>
      </c>
      <c r="N57" s="54">
        <v>96.419075080115817</v>
      </c>
      <c r="O57" s="3">
        <v>5521405.2710000006</v>
      </c>
      <c r="P57" s="52">
        <f t="shared" si="147"/>
        <v>82.916812121479069</v>
      </c>
      <c r="Q57" s="1">
        <v>6450191.5500000007</v>
      </c>
      <c r="R57" s="1">
        <v>6658969.5500000007</v>
      </c>
      <c r="S57" s="2">
        <v>6.3406850425521313E-2</v>
      </c>
      <c r="T57" s="1">
        <v>0</v>
      </c>
      <c r="U57" s="1">
        <v>6658969.5500000007</v>
      </c>
      <c r="V57" s="1">
        <v>5273944.0640000002</v>
      </c>
      <c r="W57" s="2">
        <v>79.200603402669103</v>
      </c>
      <c r="X57" s="1">
        <v>1211499.5860000004</v>
      </c>
      <c r="Y57" s="2">
        <v>18.193499413133676</v>
      </c>
      <c r="Z57" s="1">
        <v>6485443.6500000004</v>
      </c>
      <c r="AA57" s="4">
        <v>97.394102815802768</v>
      </c>
      <c r="AB57" s="138">
        <v>5114306.7680000002</v>
      </c>
      <c r="AC57" s="52">
        <f t="shared" si="148"/>
        <v>83.62688828615525</v>
      </c>
      <c r="AD57" s="1">
        <v>7165624.858</v>
      </c>
      <c r="AE57" s="1">
        <v>6115624.858</v>
      </c>
      <c r="AF57" s="6">
        <v>7.1468867706836733E-2</v>
      </c>
      <c r="AG57" s="1">
        <v>39015.785999999993</v>
      </c>
      <c r="AH57" s="1">
        <v>6076609.0719999997</v>
      </c>
      <c r="AI57" s="1">
        <v>4773750.2589999996</v>
      </c>
      <c r="AJ57" s="11">
        <v>78.058258474689453</v>
      </c>
      <c r="AK57" s="1">
        <v>1279722.7310000001</v>
      </c>
      <c r="AL57" s="11">
        <v>20.925461595734788</v>
      </c>
      <c r="AM57" s="1">
        <v>6053472.9900000002</v>
      </c>
      <c r="AN57" s="86">
        <v>98.983720070424241</v>
      </c>
      <c r="AO57" s="3">
        <v>5372735.6210000003</v>
      </c>
      <c r="AP57" s="52">
        <f t="shared" si="149"/>
        <v>88.747663851797583</v>
      </c>
      <c r="AQ57" s="1">
        <v>6053945.9720000001</v>
      </c>
      <c r="AR57" s="6">
        <v>7.6810379274152851E-2</v>
      </c>
      <c r="AS57" s="1">
        <v>5058107.341</v>
      </c>
      <c r="AT57" s="6">
        <v>83.550586087060637</v>
      </c>
      <c r="AU57" s="1">
        <v>917582.11800000002</v>
      </c>
      <c r="AV57" s="6">
        <v>15.156760933181317</v>
      </c>
      <c r="AW57" s="1">
        <v>5975689.4589999998</v>
      </c>
      <c r="AX57" s="4">
        <v>98.707347020241954</v>
      </c>
      <c r="AY57" s="3">
        <v>15313989.637</v>
      </c>
      <c r="AZ57" s="170">
        <f t="shared" si="150"/>
        <v>84.8837561259067</v>
      </c>
      <c r="BA57" s="1">
        <v>18041130.995999999</v>
      </c>
      <c r="BB57" s="6">
        <v>0.2336765947884234</v>
      </c>
      <c r="BC57" s="1">
        <v>14910812.407</v>
      </c>
      <c r="BD57" s="6">
        <v>82.648989192007747</v>
      </c>
      <c r="BE57" s="1">
        <v>3018318.4509999999</v>
      </c>
      <c r="BF57" s="6">
        <v>16.730206391546119</v>
      </c>
      <c r="BG57" s="1">
        <v>17929130.857999999</v>
      </c>
      <c r="BH57" s="4">
        <v>99.379195583553866</v>
      </c>
      <c r="BI57" s="156">
        <v>5829604.5590000004</v>
      </c>
      <c r="BJ57" s="170">
        <f t="shared" si="151"/>
        <v>36.111635705538959</v>
      </c>
      <c r="BK57" s="1">
        <v>16143285.800000001</v>
      </c>
      <c r="BL57" s="6">
        <v>0.20295931232315437</v>
      </c>
      <c r="BM57" s="1">
        <v>9817406.5040000007</v>
      </c>
      <c r="BN57" s="6">
        <v>60.814177644058063</v>
      </c>
      <c r="BO57" s="1">
        <v>6131100.0139999995</v>
      </c>
      <c r="BP57" s="6">
        <v>37.979257072931205</v>
      </c>
      <c r="BQ57" s="1">
        <v>15948506.517999999</v>
      </c>
      <c r="BR57" s="4">
        <v>98.793434716989267</v>
      </c>
      <c r="BS57" s="3">
        <v>37826053</v>
      </c>
      <c r="BT57" s="66">
        <f t="shared" si="152"/>
        <v>698.77873687967451</v>
      </c>
      <c r="BU57" s="1">
        <v>5413166</v>
      </c>
      <c r="BV57" s="2">
        <v>9.7637803377513918E-2</v>
      </c>
      <c r="BW57" s="1">
        <v>3813537</v>
      </c>
      <c r="BX57" s="2">
        <v>70.449289750212714</v>
      </c>
      <c r="BY57" s="1">
        <v>1477567</v>
      </c>
      <c r="BZ57" s="2">
        <v>27.295800646054452</v>
      </c>
      <c r="CA57" s="1">
        <v>5291104</v>
      </c>
      <c r="CB57" s="83">
        <v>97.745090396267173</v>
      </c>
      <c r="CC57" s="171">
        <v>2706696</v>
      </c>
      <c r="CD57" s="34">
        <f t="shared" si="135"/>
        <v>95.325161519809399</v>
      </c>
      <c r="CE57" s="158">
        <v>2839435</v>
      </c>
      <c r="CF57" s="2">
        <v>4.5977403898690206E-2</v>
      </c>
      <c r="CG57" s="158">
        <v>2330995</v>
      </c>
      <c r="CH57" s="2">
        <v>82.093620737928489</v>
      </c>
      <c r="CI57" s="158">
        <v>88560</v>
      </c>
      <c r="CJ57" s="2">
        <v>3.118930350580309</v>
      </c>
      <c r="CK57" s="158">
        <v>2419555</v>
      </c>
      <c r="CL57" s="83">
        <v>85.212551088508803</v>
      </c>
      <c r="CM57" s="72">
        <v>2701676.9</v>
      </c>
      <c r="CN57" s="34">
        <f t="shared" si="153"/>
        <v>100.78370003601714</v>
      </c>
      <c r="CO57" s="12">
        <v>2680668.5</v>
      </c>
      <c r="CP57" s="2">
        <v>5.3463742528106595E-2</v>
      </c>
      <c r="CQ57" s="12">
        <v>1996901.2</v>
      </c>
      <c r="CR57" s="2">
        <v>74.492657335287817</v>
      </c>
      <c r="CS57" s="12">
        <v>579115.19999999995</v>
      </c>
      <c r="CT57" s="2">
        <v>21.603387364010132</v>
      </c>
      <c r="CU57" s="12">
        <v>2576016.4</v>
      </c>
      <c r="CV57" s="83">
        <v>96.096044699297948</v>
      </c>
      <c r="CW57" s="3">
        <v>540455.80000000005</v>
      </c>
      <c r="CX57" s="34">
        <f t="shared" si="154"/>
        <v>98.243791775204187</v>
      </c>
      <c r="CY57" s="1"/>
      <c r="CZ57" s="1">
        <v>550117</v>
      </c>
      <c r="DA57" s="34">
        <f t="shared" si="136"/>
        <v>1.7501837064232206E-2</v>
      </c>
      <c r="DB57" s="1">
        <v>414186.5</v>
      </c>
      <c r="DC57" s="34">
        <f t="shared" si="137"/>
        <v>75.290619995382798</v>
      </c>
      <c r="DD57" s="1">
        <v>85848.9</v>
      </c>
      <c r="DE57" s="34">
        <f t="shared" si="138"/>
        <v>15.605571178494756</v>
      </c>
      <c r="DF57" s="1">
        <f t="shared" si="70"/>
        <v>500035.4</v>
      </c>
      <c r="DG57" s="33">
        <f t="shared" si="139"/>
        <v>90.896191173877554</v>
      </c>
      <c r="DH57" s="138"/>
      <c r="DI57" s="33">
        <f t="shared" si="140"/>
        <v>0</v>
      </c>
      <c r="DJ57" s="159"/>
      <c r="DK57" s="160">
        <v>301403.59999999998</v>
      </c>
      <c r="DL57" s="142">
        <f t="shared" si="141"/>
        <v>1.0583816835374382E-2</v>
      </c>
      <c r="DM57" s="160">
        <v>174544</v>
      </c>
      <c r="DN57" s="142">
        <f t="shared" si="142"/>
        <v>57.910389922349971</v>
      </c>
      <c r="DO57" s="160">
        <v>86073.7</v>
      </c>
      <c r="DP57" s="143">
        <f t="shared" si="143"/>
        <v>28.557621740417172</v>
      </c>
      <c r="DQ57" s="160">
        <f t="shared" si="47"/>
        <v>260617.7</v>
      </c>
      <c r="DR57" s="143">
        <f t="shared" si="144"/>
        <v>86.46801166276714</v>
      </c>
      <c r="DS57" s="160">
        <v>278215.3</v>
      </c>
      <c r="DT57" s="169">
        <f t="shared" si="145"/>
        <v>92.306561699992969</v>
      </c>
      <c r="DU57" s="3"/>
      <c r="DV57" s="1">
        <v>295372.7</v>
      </c>
      <c r="DW57" s="142">
        <f t="shared" si="77"/>
        <v>1.5589398164545781E-2</v>
      </c>
      <c r="DX57" s="1">
        <v>233952.2</v>
      </c>
      <c r="DY57" s="142">
        <f t="shared" si="78"/>
        <v>79.205762753294394</v>
      </c>
      <c r="DZ57" s="1">
        <v>4093.5</v>
      </c>
      <c r="EA57" s="143">
        <f t="shared" si="79"/>
        <v>1.3858762167255132</v>
      </c>
      <c r="EB57" s="1">
        <f t="shared" si="48"/>
        <v>238045.7</v>
      </c>
      <c r="EC57" s="143">
        <f t="shared" si="80"/>
        <v>80.591638970019915</v>
      </c>
      <c r="ED57" s="1">
        <v>239913.8</v>
      </c>
      <c r="EE57" s="143">
        <f t="shared" si="81"/>
        <v>102.54821284005877</v>
      </c>
      <c r="EF57" s="1"/>
      <c r="EG57" s="1">
        <v>246051</v>
      </c>
      <c r="EH57" s="142">
        <f t="shared" si="82"/>
        <v>1.6071996317744967E-2</v>
      </c>
      <c r="EI57" s="1">
        <v>183870.6</v>
      </c>
      <c r="EJ57" s="142">
        <f t="shared" si="83"/>
        <v>74.728653815672359</v>
      </c>
      <c r="EK57" s="1">
        <v>23982.1</v>
      </c>
      <c r="EL57" s="143">
        <f t="shared" si="84"/>
        <v>9.746800460067222</v>
      </c>
      <c r="EM57" s="1">
        <f t="shared" si="49"/>
        <v>207852.7</v>
      </c>
      <c r="EN57" s="143">
        <f t="shared" si="85"/>
        <v>84.475454275739594</v>
      </c>
      <c r="EO57" s="1">
        <v>193466.2</v>
      </c>
      <c r="EP57" s="169">
        <f t="shared" si="86"/>
        <v>78.628495718367333</v>
      </c>
      <c r="EQ57" s="3"/>
      <c r="ER57" s="1">
        <v>208614.2</v>
      </c>
      <c r="ES57" s="142">
        <f t="shared" si="87"/>
        <v>1.6037594461794584E-2</v>
      </c>
      <c r="ET57" s="1">
        <v>168279.4</v>
      </c>
      <c r="EU57" s="142">
        <f t="shared" si="88"/>
        <v>80.665362185316241</v>
      </c>
      <c r="EV57" s="1">
        <v>3157.8</v>
      </c>
      <c r="EW57" s="143">
        <f t="shared" si="89"/>
        <v>1.5137032857782453</v>
      </c>
      <c r="EX57" s="1">
        <f t="shared" si="50"/>
        <v>171437.19999999998</v>
      </c>
      <c r="EY57" s="143">
        <f t="shared" si="90"/>
        <v>82.179065471094475</v>
      </c>
      <c r="EZ57" s="1">
        <v>190921.5</v>
      </c>
      <c r="FA57" s="169">
        <f t="shared" si="91"/>
        <v>91.518937828776743</v>
      </c>
      <c r="FB57" s="3"/>
      <c r="FC57" s="1">
        <v>167214.79999999999</v>
      </c>
      <c r="FD57" s="142">
        <f t="shared" si="92"/>
        <v>1.6904224402625637E-2</v>
      </c>
      <c r="FE57" s="1">
        <v>107765.8</v>
      </c>
      <c r="FF57" s="142">
        <f t="shared" si="93"/>
        <v>64.447524979846278</v>
      </c>
      <c r="FG57" s="1">
        <v>459.8</v>
      </c>
      <c r="FH57" s="143">
        <f t="shared" si="94"/>
        <v>0.27497566004923013</v>
      </c>
      <c r="FI57" s="1">
        <f t="shared" si="51"/>
        <v>108225.60000000001</v>
      </c>
      <c r="FJ57" s="143">
        <f t="shared" si="95"/>
        <v>64.722500639895514</v>
      </c>
      <c r="FK57" s="1">
        <v>125540.9</v>
      </c>
      <c r="FL57" s="169">
        <f t="shared" si="96"/>
        <v>75.077624707860792</v>
      </c>
      <c r="FM57" s="155"/>
      <c r="FN57" s="1">
        <v>109622.2</v>
      </c>
      <c r="FO57" s="142">
        <f t="shared" si="97"/>
        <v>1.4470950313220477E-2</v>
      </c>
      <c r="FP57" s="1">
        <v>86560.1</v>
      </c>
      <c r="FQ57" s="142">
        <f t="shared" si="98"/>
        <v>78.962199262558144</v>
      </c>
      <c r="FR57" s="1">
        <v>2411.4</v>
      </c>
      <c r="FS57" s="143">
        <f t="shared" si="99"/>
        <v>2.1997369146030641</v>
      </c>
      <c r="FT57" s="1">
        <f t="shared" si="52"/>
        <v>88971.5</v>
      </c>
      <c r="FU57" s="143">
        <f t="shared" si="100"/>
        <v>81.161936177161195</v>
      </c>
      <c r="FV57" s="1">
        <v>97263.3</v>
      </c>
      <c r="FW57" s="169">
        <f t="shared" si="101"/>
        <v>88.725915006266987</v>
      </c>
      <c r="FX57" s="3"/>
      <c r="FY57" s="1">
        <v>132710.1</v>
      </c>
      <c r="FZ57" s="142">
        <f t="shared" si="102"/>
        <v>2.7074188411792217E-2</v>
      </c>
      <c r="GA57" s="1">
        <v>105582.6</v>
      </c>
      <c r="GB57" s="142">
        <f t="shared" si="103"/>
        <v>79.558827851082924</v>
      </c>
      <c r="GC57" s="1"/>
      <c r="GD57" s="143">
        <f t="shared" si="104"/>
        <v>0</v>
      </c>
      <c r="GE57" s="1">
        <f t="shared" si="53"/>
        <v>105582.6</v>
      </c>
      <c r="GF57" s="143">
        <f t="shared" si="105"/>
        <v>79.558827851082924</v>
      </c>
      <c r="GG57" s="1">
        <v>135574.70000000001</v>
      </c>
      <c r="GH57" s="169">
        <f t="shared" si="106"/>
        <v>102.15853955350799</v>
      </c>
      <c r="GI57" s="3"/>
      <c r="GJ57" s="1">
        <v>154990</v>
      </c>
      <c r="GK57" s="142">
        <f t="shared" si="107"/>
        <v>4.3371261698971098E-2</v>
      </c>
      <c r="GL57" s="1">
        <v>121176.7</v>
      </c>
      <c r="GM57" s="142">
        <f t="shared" si="108"/>
        <v>78.183560229692233</v>
      </c>
      <c r="GN57" s="1">
        <v>2609.8000000000002</v>
      </c>
      <c r="GO57" s="143">
        <f t="shared" si="109"/>
        <v>1.683850571004581</v>
      </c>
      <c r="GP57" s="1">
        <f t="shared" si="54"/>
        <v>123786.5</v>
      </c>
      <c r="GQ57" s="143">
        <f t="shared" si="110"/>
        <v>79.867410800696817</v>
      </c>
      <c r="GR57" s="1">
        <v>162336.1</v>
      </c>
      <c r="GS57" s="169">
        <f t="shared" si="111"/>
        <v>104.73972514355765</v>
      </c>
      <c r="GT57" s="3"/>
      <c r="GU57" s="1">
        <v>105563.2</v>
      </c>
      <c r="GV57" s="142">
        <f t="shared" si="112"/>
        <v>4.5453686363796007E-2</v>
      </c>
      <c r="GW57" s="1">
        <v>31480.3</v>
      </c>
      <c r="GX57" s="142">
        <f t="shared" si="113"/>
        <v>29.821282416599725</v>
      </c>
      <c r="GY57" s="1"/>
      <c r="GZ57" s="143">
        <f t="shared" si="114"/>
        <v>0</v>
      </c>
      <c r="HA57" s="1">
        <f t="shared" si="55"/>
        <v>31480.3</v>
      </c>
      <c r="HB57" s="143">
        <f t="shared" si="115"/>
        <v>29.821282416599725</v>
      </c>
      <c r="HC57" s="1">
        <v>66216.600000000006</v>
      </c>
      <c r="HD57" s="169">
        <f t="shared" si="116"/>
        <v>62.726973036058034</v>
      </c>
      <c r="HE57" s="3"/>
      <c r="HF57" s="1">
        <v>68000</v>
      </c>
      <c r="HG57" s="142">
        <f t="shared" si="117"/>
        <v>3.7995095199750625E-2</v>
      </c>
      <c r="HH57" s="1">
        <v>28481.1</v>
      </c>
      <c r="HI57" s="142">
        <f t="shared" si="118"/>
        <v>41.883970588235293</v>
      </c>
      <c r="HJ57" s="1"/>
      <c r="HK57" s="143">
        <f t="shared" si="119"/>
        <v>0</v>
      </c>
      <c r="HL57" s="1">
        <f t="shared" si="56"/>
        <v>28481.1</v>
      </c>
      <c r="HM57" s="143">
        <f t="shared" si="120"/>
        <v>41.883970588235293</v>
      </c>
      <c r="HN57" s="1">
        <v>26135.599999999999</v>
      </c>
      <c r="HO57" s="169">
        <f t="shared" si="121"/>
        <v>38.434705882352937</v>
      </c>
      <c r="HP57" s="1"/>
      <c r="HQ57" s="142">
        <f t="shared" si="122"/>
        <v>0</v>
      </c>
      <c r="HR57" s="1"/>
      <c r="HS57" s="142" t="e">
        <f t="shared" si="123"/>
        <v>#DIV/0!</v>
      </c>
      <c r="HT57" s="1"/>
      <c r="HU57" s="139"/>
      <c r="HV57" s="1"/>
      <c r="HW57" s="142">
        <f t="shared" si="124"/>
        <v>0</v>
      </c>
      <c r="HX57" s="1"/>
      <c r="HY57" s="142" t="e">
        <f t="shared" si="125"/>
        <v>#DIV/0!</v>
      </c>
      <c r="HZ57" s="1"/>
      <c r="IA57" s="169" t="e">
        <f t="shared" si="126"/>
        <v>#DIV/0!</v>
      </c>
      <c r="IB57" s="1"/>
      <c r="IC57" s="142">
        <f t="shared" si="127"/>
        <v>0</v>
      </c>
      <c r="ID57" s="1"/>
      <c r="IE57" s="142" t="e">
        <f t="shared" si="128"/>
        <v>#DIV/0!</v>
      </c>
      <c r="IF57" s="1"/>
      <c r="IG57" s="139"/>
      <c r="IH57" s="1"/>
      <c r="II57" s="142">
        <f t="shared" si="129"/>
        <v>0</v>
      </c>
      <c r="IJ57" s="1"/>
      <c r="IK57" s="142" t="e">
        <f t="shared" si="130"/>
        <v>#DIV/0!</v>
      </c>
      <c r="IL57" s="1"/>
      <c r="IM57" s="169" t="e">
        <f t="shared" si="131"/>
        <v>#DIV/0!</v>
      </c>
      <c r="IN57" s="1"/>
      <c r="IO57" s="142">
        <f t="shared" si="132"/>
        <v>0</v>
      </c>
      <c r="IP57" s="1"/>
      <c r="IQ57" s="142" t="e">
        <f t="shared" si="133"/>
        <v>#DIV/0!</v>
      </c>
      <c r="IR57" s="1"/>
      <c r="IS57" s="169" t="e">
        <f t="shared" si="134"/>
        <v>#DIV/0!</v>
      </c>
    </row>
    <row r="58" spans="1:253" x14ac:dyDescent="0.2">
      <c r="A58" s="194" t="s">
        <v>111</v>
      </c>
      <c r="B58" s="48">
        <v>3311781.463</v>
      </c>
      <c r="C58" s="52">
        <f t="shared" si="146"/>
        <v>82.260020177012024</v>
      </c>
      <c r="D58" s="24">
        <v>3694901.4360000002</v>
      </c>
      <c r="E58" s="24">
        <v>4025991.5520000001</v>
      </c>
      <c r="F58" s="30">
        <v>4.6686228551976287E-2</v>
      </c>
      <c r="G58" s="24">
        <v>0</v>
      </c>
      <c r="H58" s="24">
        <v>4025991.5520000001</v>
      </c>
      <c r="I58" s="24">
        <v>2774507.1540000001</v>
      </c>
      <c r="J58" s="30">
        <v>68.914877693215786</v>
      </c>
      <c r="K58" s="25">
        <v>885854.61800000002</v>
      </c>
      <c r="L58" s="30">
        <v>22.003389886894624</v>
      </c>
      <c r="M58" s="24">
        <v>3660361.7719999999</v>
      </c>
      <c r="N58" s="55">
        <v>90.918267580110395</v>
      </c>
      <c r="O58" s="3">
        <v>2749474.3969999999</v>
      </c>
      <c r="P58" s="52">
        <f t="shared" si="147"/>
        <v>56.93872526577146</v>
      </c>
      <c r="Q58" s="1">
        <v>4144651.128</v>
      </c>
      <c r="R58" s="1">
        <v>4828830.2630000003</v>
      </c>
      <c r="S58" s="2">
        <v>4.598022500587523E-2</v>
      </c>
      <c r="T58" s="1">
        <v>0</v>
      </c>
      <c r="U58" s="1">
        <v>4828830.2630000003</v>
      </c>
      <c r="V58" s="1">
        <v>2796486.2570000002</v>
      </c>
      <c r="W58" s="2">
        <v>57.912291480351833</v>
      </c>
      <c r="X58" s="1">
        <v>1604747.1770000001</v>
      </c>
      <c r="Y58" s="2">
        <v>33.232627563989404</v>
      </c>
      <c r="Z58" s="1">
        <v>4401233.4340000004</v>
      </c>
      <c r="AA58" s="4">
        <v>91.14491904434125</v>
      </c>
      <c r="AB58" s="138">
        <v>3103398.943</v>
      </c>
      <c r="AC58" s="52">
        <f t="shared" si="148"/>
        <v>65.125279737949953</v>
      </c>
      <c r="AD58" s="1">
        <v>4130275.4129999997</v>
      </c>
      <c r="AE58" s="1">
        <v>4765275.4129999997</v>
      </c>
      <c r="AF58" s="6">
        <v>5.5688314111162693E-2</v>
      </c>
      <c r="AG58" s="1">
        <v>937527.21200000006</v>
      </c>
      <c r="AH58" s="1">
        <v>3827748.2009999994</v>
      </c>
      <c r="AI58" s="1">
        <v>2815854.4739999995</v>
      </c>
      <c r="AJ58" s="11">
        <v>59.091117090906323</v>
      </c>
      <c r="AK58" s="1">
        <v>463411.89100000006</v>
      </c>
      <c r="AL58" s="11">
        <v>9.7247661643182362</v>
      </c>
      <c r="AM58" s="1">
        <v>3279266.3649999993</v>
      </c>
      <c r="AN58" s="86">
        <v>68.815883255224549</v>
      </c>
      <c r="AO58" s="3">
        <v>2748598.24</v>
      </c>
      <c r="AP58" s="52">
        <f t="shared" si="149"/>
        <v>85.333692642036638</v>
      </c>
      <c r="AQ58" s="1">
        <v>3221000</v>
      </c>
      <c r="AR58" s="6">
        <v>4.0866937496026656E-2</v>
      </c>
      <c r="AS58" s="1">
        <v>2460063.1979999999</v>
      </c>
      <c r="AT58" s="6">
        <v>76.375759018938211</v>
      </c>
      <c r="AU58" s="1">
        <v>468049.09700000007</v>
      </c>
      <c r="AV58" s="6">
        <v>14.53117345544862</v>
      </c>
      <c r="AW58" s="1">
        <v>2928112.2949999999</v>
      </c>
      <c r="AX58" s="4">
        <v>90.906932474386835</v>
      </c>
      <c r="AY58" s="3">
        <v>5205968.9679999994</v>
      </c>
      <c r="AZ58" s="170">
        <f t="shared" si="150"/>
        <v>99.734934535870821</v>
      </c>
      <c r="BA58" s="1">
        <v>5219804.8680000007</v>
      </c>
      <c r="BB58" s="6">
        <v>6.7609188541711315E-2</v>
      </c>
      <c r="BC58" s="1">
        <v>3735018.1469999999</v>
      </c>
      <c r="BD58" s="6">
        <v>71.554746613183156</v>
      </c>
      <c r="BE58" s="1">
        <v>1160058.1310000001</v>
      </c>
      <c r="BF58" s="6">
        <v>22.224166618023084</v>
      </c>
      <c r="BG58" s="1">
        <v>4895076.2779999999</v>
      </c>
      <c r="BH58" s="4">
        <v>93.778913231206246</v>
      </c>
      <c r="BI58" s="156">
        <v>4391277.5159999998</v>
      </c>
      <c r="BJ58" s="170">
        <f t="shared" si="151"/>
        <v>71.533067456257015</v>
      </c>
      <c r="BK58" s="1">
        <v>6138807.7880000006</v>
      </c>
      <c r="BL58" s="6">
        <v>7.7179343943505244E-2</v>
      </c>
      <c r="BM58" s="1">
        <v>3769511.162</v>
      </c>
      <c r="BN58" s="6">
        <v>61.404612950556178</v>
      </c>
      <c r="BO58" s="1">
        <v>1880977.3369999998</v>
      </c>
      <c r="BP58" s="6">
        <v>30.640759606073527</v>
      </c>
      <c r="BQ58" s="1">
        <v>5650488.4989999998</v>
      </c>
      <c r="BR58" s="4">
        <v>92.045372556629715</v>
      </c>
      <c r="BS58" s="3">
        <v>3464079</v>
      </c>
      <c r="BT58" s="66">
        <f t="shared" si="152"/>
        <v>68.575132697972023</v>
      </c>
      <c r="BU58" s="1">
        <v>5051509</v>
      </c>
      <c r="BV58" s="2">
        <v>9.1114560776769452E-2</v>
      </c>
      <c r="BW58" s="1">
        <v>2963816</v>
      </c>
      <c r="BX58" s="2">
        <v>58.67189388359003</v>
      </c>
      <c r="BY58" s="1">
        <v>1446639</v>
      </c>
      <c r="BZ58" s="2">
        <v>28.637759528885333</v>
      </c>
      <c r="CA58" s="1">
        <v>4410455</v>
      </c>
      <c r="CB58" s="83">
        <v>87.30965341247537</v>
      </c>
      <c r="CC58" s="171">
        <v>7513193.9000000004</v>
      </c>
      <c r="CD58" s="34">
        <f t="shared" si="135"/>
        <v>100.37739617627169</v>
      </c>
      <c r="CE58" s="158">
        <v>7484946</v>
      </c>
      <c r="CF58" s="2">
        <v>0.12119959970976116</v>
      </c>
      <c r="CG58" s="158">
        <v>5345208</v>
      </c>
      <c r="CH58" s="2">
        <v>71.412779731477016</v>
      </c>
      <c r="CI58" s="158">
        <v>911126.5</v>
      </c>
      <c r="CJ58" s="2">
        <v>12.172786550497491</v>
      </c>
      <c r="CK58" s="158">
        <v>6256334.5</v>
      </c>
      <c r="CL58" s="83">
        <v>83.585566281974508</v>
      </c>
      <c r="CM58" s="72">
        <v>3359071.9</v>
      </c>
      <c r="CN58" s="34">
        <f t="shared" si="153"/>
        <v>57.43735401366682</v>
      </c>
      <c r="CO58" s="12">
        <v>5848235.7999999998</v>
      </c>
      <c r="CP58" s="2">
        <v>0.11663828371723525</v>
      </c>
      <c r="CQ58" s="12">
        <v>3194167.3</v>
      </c>
      <c r="CR58" s="2">
        <v>54.617621608212175</v>
      </c>
      <c r="CS58" s="12">
        <v>2420845.2000000002</v>
      </c>
      <c r="CT58" s="2">
        <v>41.394452665537187</v>
      </c>
      <c r="CU58" s="12">
        <v>5615012.5</v>
      </c>
      <c r="CV58" s="83">
        <v>96.012074273749363</v>
      </c>
      <c r="CW58" s="3">
        <v>575772</v>
      </c>
      <c r="CX58" s="34">
        <f t="shared" si="154"/>
        <v>80.033916681725302</v>
      </c>
      <c r="CY58" s="1"/>
      <c r="CZ58" s="1">
        <v>719410</v>
      </c>
      <c r="DA58" s="34">
        <f t="shared" si="136"/>
        <v>2.2887852224852692E-2</v>
      </c>
      <c r="DB58" s="1">
        <v>505264</v>
      </c>
      <c r="DC58" s="34">
        <f t="shared" si="137"/>
        <v>70.233107685464475</v>
      </c>
      <c r="DD58" s="1">
        <v>107722</v>
      </c>
      <c r="DE58" s="34">
        <f t="shared" si="138"/>
        <v>14.973658970545308</v>
      </c>
      <c r="DF58" s="1">
        <f t="shared" si="70"/>
        <v>612986</v>
      </c>
      <c r="DG58" s="33">
        <f t="shared" si="139"/>
        <v>85.206766656009776</v>
      </c>
      <c r="DH58" s="138"/>
      <c r="DI58" s="33">
        <f t="shared" si="140"/>
        <v>0</v>
      </c>
      <c r="DJ58" s="159"/>
      <c r="DK58" s="162"/>
      <c r="DL58" s="162"/>
      <c r="DM58" s="162"/>
      <c r="DN58" s="162"/>
      <c r="DO58" s="162"/>
      <c r="DP58" s="162"/>
      <c r="DQ58" s="162">
        <f t="shared" si="47"/>
        <v>0</v>
      </c>
      <c r="DR58" s="162"/>
      <c r="DS58" s="162"/>
      <c r="DT58" s="161"/>
      <c r="DU58" s="3"/>
      <c r="DV58" s="1"/>
      <c r="DW58" s="142">
        <f t="shared" si="77"/>
        <v>0</v>
      </c>
      <c r="DX58" s="1"/>
      <c r="DY58" s="142" t="e">
        <f t="shared" si="78"/>
        <v>#DIV/0!</v>
      </c>
      <c r="DZ58" s="1"/>
      <c r="EA58" s="143" t="e">
        <f t="shared" si="79"/>
        <v>#DIV/0!</v>
      </c>
      <c r="EB58" s="1">
        <f t="shared" si="48"/>
        <v>0</v>
      </c>
      <c r="EC58" s="143" t="e">
        <f t="shared" si="80"/>
        <v>#DIV/0!</v>
      </c>
      <c r="ED58" s="1"/>
      <c r="EE58" s="143" t="e">
        <f t="shared" si="81"/>
        <v>#DIV/0!</v>
      </c>
      <c r="EF58" s="1"/>
      <c r="EG58" s="1"/>
      <c r="EH58" s="142">
        <f t="shared" si="82"/>
        <v>0</v>
      </c>
      <c r="EI58" s="1"/>
      <c r="EJ58" s="142" t="e">
        <f t="shared" si="83"/>
        <v>#DIV/0!</v>
      </c>
      <c r="EK58" s="1"/>
      <c r="EL58" s="143" t="e">
        <f t="shared" si="84"/>
        <v>#DIV/0!</v>
      </c>
      <c r="EM58" s="1">
        <f t="shared" si="49"/>
        <v>0</v>
      </c>
      <c r="EN58" s="143" t="e">
        <f t="shared" si="85"/>
        <v>#DIV/0!</v>
      </c>
      <c r="EO58" s="1"/>
      <c r="EP58" s="169" t="e">
        <f t="shared" si="86"/>
        <v>#DIV/0!</v>
      </c>
      <c r="EQ58" s="3"/>
      <c r="ER58" s="1"/>
      <c r="ES58" s="142">
        <f t="shared" si="87"/>
        <v>0</v>
      </c>
      <c r="ET58" s="1"/>
      <c r="EU58" s="142" t="e">
        <f t="shared" si="88"/>
        <v>#DIV/0!</v>
      </c>
      <c r="EV58" s="1"/>
      <c r="EW58" s="143" t="e">
        <f t="shared" si="89"/>
        <v>#DIV/0!</v>
      </c>
      <c r="EX58" s="1">
        <f t="shared" si="50"/>
        <v>0</v>
      </c>
      <c r="EY58" s="143" t="e">
        <f t="shared" si="90"/>
        <v>#DIV/0!</v>
      </c>
      <c r="EZ58" s="1"/>
      <c r="FA58" s="169" t="e">
        <f t="shared" si="91"/>
        <v>#DIV/0!</v>
      </c>
      <c r="FB58" s="3"/>
      <c r="FC58" s="1"/>
      <c r="FD58" s="142">
        <f t="shared" si="92"/>
        <v>0</v>
      </c>
      <c r="FE58" s="1"/>
      <c r="FF58" s="142" t="e">
        <f t="shared" si="93"/>
        <v>#DIV/0!</v>
      </c>
      <c r="FG58" s="1"/>
      <c r="FH58" s="143" t="e">
        <f t="shared" si="94"/>
        <v>#DIV/0!</v>
      </c>
      <c r="FI58" s="1">
        <f t="shared" si="51"/>
        <v>0</v>
      </c>
      <c r="FJ58" s="143" t="e">
        <f t="shared" si="95"/>
        <v>#DIV/0!</v>
      </c>
      <c r="FK58" s="1"/>
      <c r="FL58" s="169" t="e">
        <f t="shared" si="96"/>
        <v>#DIV/0!</v>
      </c>
      <c r="FM58" s="155"/>
      <c r="FN58" s="1"/>
      <c r="FO58" s="142">
        <f t="shared" si="97"/>
        <v>0</v>
      </c>
      <c r="FP58" s="1"/>
      <c r="FQ58" s="142" t="e">
        <f t="shared" si="98"/>
        <v>#DIV/0!</v>
      </c>
      <c r="FR58" s="1"/>
      <c r="FS58" s="143" t="e">
        <f t="shared" si="99"/>
        <v>#DIV/0!</v>
      </c>
      <c r="FT58" s="1">
        <f t="shared" si="52"/>
        <v>0</v>
      </c>
      <c r="FU58" s="143" t="e">
        <f t="shared" si="100"/>
        <v>#DIV/0!</v>
      </c>
      <c r="FV58" s="1"/>
      <c r="FW58" s="169" t="e">
        <f t="shared" si="101"/>
        <v>#DIV/0!</v>
      </c>
      <c r="FX58" s="3"/>
      <c r="FY58" s="1"/>
      <c r="FZ58" s="142">
        <f t="shared" si="102"/>
        <v>0</v>
      </c>
      <c r="GA58" s="1"/>
      <c r="GB58" s="142" t="e">
        <f t="shared" si="103"/>
        <v>#DIV/0!</v>
      </c>
      <c r="GC58" s="1"/>
      <c r="GD58" s="143" t="e">
        <f t="shared" si="104"/>
        <v>#DIV/0!</v>
      </c>
      <c r="GE58" s="1">
        <f t="shared" si="53"/>
        <v>0</v>
      </c>
      <c r="GF58" s="143" t="e">
        <f t="shared" si="105"/>
        <v>#DIV/0!</v>
      </c>
      <c r="GG58" s="1"/>
      <c r="GH58" s="169" t="e">
        <f t="shared" si="106"/>
        <v>#DIV/0!</v>
      </c>
      <c r="GI58" s="3"/>
      <c r="GJ58" s="1"/>
      <c r="GK58" s="142">
        <f t="shared" si="107"/>
        <v>0</v>
      </c>
      <c r="GL58" s="1"/>
      <c r="GM58" s="142" t="e">
        <f t="shared" si="108"/>
        <v>#DIV/0!</v>
      </c>
      <c r="GN58" s="1"/>
      <c r="GO58" s="143" t="e">
        <f t="shared" si="109"/>
        <v>#DIV/0!</v>
      </c>
      <c r="GP58" s="1">
        <f t="shared" si="54"/>
        <v>0</v>
      </c>
      <c r="GQ58" s="143" t="e">
        <f t="shared" si="110"/>
        <v>#DIV/0!</v>
      </c>
      <c r="GR58" s="1"/>
      <c r="GS58" s="169" t="e">
        <f t="shared" si="111"/>
        <v>#DIV/0!</v>
      </c>
      <c r="GT58" s="3"/>
      <c r="GU58" s="1"/>
      <c r="GV58" s="142">
        <f t="shared" si="112"/>
        <v>0</v>
      </c>
      <c r="GW58" s="1"/>
      <c r="GX58" s="142" t="e">
        <f t="shared" si="113"/>
        <v>#DIV/0!</v>
      </c>
      <c r="GY58" s="1"/>
      <c r="GZ58" s="143" t="e">
        <f t="shared" si="114"/>
        <v>#DIV/0!</v>
      </c>
      <c r="HA58" s="1">
        <f t="shared" si="55"/>
        <v>0</v>
      </c>
      <c r="HB58" s="143" t="e">
        <f t="shared" si="115"/>
        <v>#DIV/0!</v>
      </c>
      <c r="HC58" s="1"/>
      <c r="HD58" s="169" t="e">
        <f t="shared" si="116"/>
        <v>#DIV/0!</v>
      </c>
      <c r="HE58" s="3"/>
      <c r="HF58" s="1"/>
      <c r="HG58" s="142">
        <f t="shared" si="117"/>
        <v>0</v>
      </c>
      <c r="HH58" s="1"/>
      <c r="HI58" s="142" t="e">
        <f t="shared" si="118"/>
        <v>#DIV/0!</v>
      </c>
      <c r="HJ58" s="1"/>
      <c r="HK58" s="143" t="e">
        <f t="shared" si="119"/>
        <v>#DIV/0!</v>
      </c>
      <c r="HL58" s="1">
        <f t="shared" si="56"/>
        <v>0</v>
      </c>
      <c r="HM58" s="143" t="e">
        <f t="shared" si="120"/>
        <v>#DIV/0!</v>
      </c>
      <c r="HN58" s="1"/>
      <c r="HO58" s="169" t="e">
        <f t="shared" si="121"/>
        <v>#DIV/0!</v>
      </c>
      <c r="HP58" s="1"/>
      <c r="HQ58" s="142">
        <f t="shared" si="122"/>
        <v>0</v>
      </c>
      <c r="HR58" s="1"/>
      <c r="HS58" s="142" t="e">
        <f t="shared" si="123"/>
        <v>#DIV/0!</v>
      </c>
      <c r="HT58" s="1"/>
      <c r="HU58" s="139"/>
      <c r="HV58" s="1"/>
      <c r="HW58" s="142">
        <f t="shared" si="124"/>
        <v>0</v>
      </c>
      <c r="HX58" s="1"/>
      <c r="HY58" s="142" t="e">
        <f t="shared" si="125"/>
        <v>#DIV/0!</v>
      </c>
      <c r="HZ58" s="1"/>
      <c r="IA58" s="169" t="e">
        <f t="shared" si="126"/>
        <v>#DIV/0!</v>
      </c>
      <c r="IB58" s="1"/>
      <c r="IC58" s="142">
        <f t="shared" si="127"/>
        <v>0</v>
      </c>
      <c r="ID58" s="1"/>
      <c r="IE58" s="142" t="e">
        <f t="shared" si="128"/>
        <v>#DIV/0!</v>
      </c>
      <c r="IF58" s="1"/>
      <c r="IG58" s="139"/>
      <c r="IH58" s="1"/>
      <c r="II58" s="142">
        <f t="shared" si="129"/>
        <v>0</v>
      </c>
      <c r="IJ58" s="1"/>
      <c r="IK58" s="142" t="e">
        <f t="shared" si="130"/>
        <v>#DIV/0!</v>
      </c>
      <c r="IL58" s="1"/>
      <c r="IM58" s="169" t="e">
        <f t="shared" si="131"/>
        <v>#DIV/0!</v>
      </c>
      <c r="IN58" s="1"/>
      <c r="IO58" s="142">
        <f t="shared" si="132"/>
        <v>0</v>
      </c>
      <c r="IP58" s="1"/>
      <c r="IQ58" s="142" t="e">
        <f t="shared" si="133"/>
        <v>#DIV/0!</v>
      </c>
      <c r="IR58" s="1"/>
      <c r="IS58" s="169" t="e">
        <f t="shared" si="134"/>
        <v>#DIV/0!</v>
      </c>
    </row>
    <row r="59" spans="1:253" x14ac:dyDescent="0.2">
      <c r="A59" s="193" t="s">
        <v>14</v>
      </c>
      <c r="B59" s="47">
        <v>8380462.7419999996</v>
      </c>
      <c r="C59" s="52">
        <f t="shared" si="146"/>
        <v>48.213175188693555</v>
      </c>
      <c r="D59" s="23">
        <v>13079272</v>
      </c>
      <c r="E59" s="23">
        <v>17382100.866</v>
      </c>
      <c r="F59" s="29">
        <v>0.20156642736630881</v>
      </c>
      <c r="G59" s="23">
        <v>0</v>
      </c>
      <c r="H59" s="23">
        <v>17382100.866</v>
      </c>
      <c r="I59" s="23">
        <v>6687199.7869999986</v>
      </c>
      <c r="J59" s="29">
        <v>38.47175803749014</v>
      </c>
      <c r="K59" s="7">
        <v>6986424.1629999997</v>
      </c>
      <c r="L59" s="29">
        <v>40.193209191793905</v>
      </c>
      <c r="M59" s="23">
        <v>13673623.949999999</v>
      </c>
      <c r="N59" s="54">
        <v>78.664967229284045</v>
      </c>
      <c r="O59" s="3">
        <v>10600159.029999999</v>
      </c>
      <c r="P59" s="52">
        <f t="shared" si="147"/>
        <v>66.466719827180626</v>
      </c>
      <c r="Q59" s="1">
        <v>16351192.787</v>
      </c>
      <c r="R59" s="1">
        <v>15948070.037999999</v>
      </c>
      <c r="S59" s="2">
        <v>0.15185786387553069</v>
      </c>
      <c r="T59" s="1">
        <v>0</v>
      </c>
      <c r="U59" s="1">
        <v>15948070.037999999</v>
      </c>
      <c r="V59" s="1">
        <v>9221605.1229999997</v>
      </c>
      <c r="W59" s="2">
        <v>57.822702690842043</v>
      </c>
      <c r="X59" s="1">
        <v>2386377.656</v>
      </c>
      <c r="Y59" s="2">
        <v>14.963425983920928</v>
      </c>
      <c r="Z59" s="1">
        <v>11607982.778999999</v>
      </c>
      <c r="AA59" s="4">
        <v>72.786128674762978</v>
      </c>
      <c r="AB59" s="138">
        <v>13217125.525</v>
      </c>
      <c r="AC59" s="52">
        <f t="shared" si="148"/>
        <v>100</v>
      </c>
      <c r="AD59" s="1">
        <v>11975125.525</v>
      </c>
      <c r="AE59" s="1">
        <v>13217125.525</v>
      </c>
      <c r="AF59" s="6">
        <v>0.15445895023714681</v>
      </c>
      <c r="AG59" s="1">
        <v>0</v>
      </c>
      <c r="AH59" s="1">
        <v>13217125.525</v>
      </c>
      <c r="AI59" s="1">
        <v>8352051.4509999994</v>
      </c>
      <c r="AJ59" s="11">
        <v>63.191133618291026</v>
      </c>
      <c r="AK59" s="1">
        <v>3279118.7670000014</v>
      </c>
      <c r="AL59" s="172">
        <v>24.809621129780421</v>
      </c>
      <c r="AM59" s="1">
        <v>11631170.218</v>
      </c>
      <c r="AN59" s="86">
        <v>88.000754748071444</v>
      </c>
      <c r="AO59" s="3">
        <v>7633000</v>
      </c>
      <c r="AP59" s="52">
        <f t="shared" si="149"/>
        <v>100.00000001310102</v>
      </c>
      <c r="AQ59" s="1">
        <v>7632999.9989999998</v>
      </c>
      <c r="AR59" s="6">
        <v>9.6844872358368375E-2</v>
      </c>
      <c r="AS59" s="1">
        <v>4519102.3880000003</v>
      </c>
      <c r="AT59" s="6">
        <v>59.204800060160466</v>
      </c>
      <c r="AU59" s="1">
        <v>1668751.8079999997</v>
      </c>
      <c r="AV59" s="6">
        <v>21.86233208723468</v>
      </c>
      <c r="AW59" s="1">
        <v>6187854.1960000005</v>
      </c>
      <c r="AX59" s="4">
        <v>81.067132147395142</v>
      </c>
      <c r="AY59" s="3">
        <v>7863307.4819999998</v>
      </c>
      <c r="AZ59" s="170">
        <f t="shared" si="150"/>
        <v>78.52857306274818</v>
      </c>
      <c r="BA59" s="1">
        <v>10013307.482000001</v>
      </c>
      <c r="BB59" s="6">
        <v>0.12969672441722138</v>
      </c>
      <c r="BC59" s="1">
        <v>7020149.5320000006</v>
      </c>
      <c r="BD59" s="6">
        <v>70.108198960428169</v>
      </c>
      <c r="BE59" s="1">
        <v>2951666.9</v>
      </c>
      <c r="BF59" s="6">
        <v>29.477441947188172</v>
      </c>
      <c r="BG59" s="1">
        <v>9971816.432</v>
      </c>
      <c r="BH59" s="4">
        <v>99.585640907616337</v>
      </c>
      <c r="BI59" s="156">
        <v>14002471.34</v>
      </c>
      <c r="BJ59" s="170">
        <f t="shared" si="151"/>
        <v>69.666483134980751</v>
      </c>
      <c r="BK59" s="1">
        <v>20099294.107999999</v>
      </c>
      <c r="BL59" s="6">
        <v>0.25269570029792249</v>
      </c>
      <c r="BM59" s="1">
        <v>9432284.4869999997</v>
      </c>
      <c r="BN59" s="6">
        <v>46.928436572534778</v>
      </c>
      <c r="BO59" s="1">
        <v>10341262.342</v>
      </c>
      <c r="BP59" s="6">
        <v>51.450873281584208</v>
      </c>
      <c r="BQ59" s="1">
        <v>19773546.829</v>
      </c>
      <c r="BR59" s="4">
        <v>98.379309854118986</v>
      </c>
      <c r="BS59" s="3">
        <v>19165240</v>
      </c>
      <c r="BT59" s="66">
        <f t="shared" si="152"/>
        <v>100</v>
      </c>
      <c r="BU59" s="1">
        <v>19165240</v>
      </c>
      <c r="BV59" s="2">
        <v>0.34568530409059411</v>
      </c>
      <c r="BW59" s="1">
        <v>7909531</v>
      </c>
      <c r="BX59" s="2">
        <v>41.270190198505205</v>
      </c>
      <c r="BY59" s="1">
        <v>9653520</v>
      </c>
      <c r="BZ59" s="2">
        <v>50.369940579924908</v>
      </c>
      <c r="CA59" s="1">
        <v>17563051</v>
      </c>
      <c r="CB59" s="83">
        <v>91.64013077843012</v>
      </c>
      <c r="CC59" s="171">
        <v>12359344</v>
      </c>
      <c r="CD59" s="34">
        <f t="shared" si="135"/>
        <v>100</v>
      </c>
      <c r="CE59" s="158">
        <v>12359344</v>
      </c>
      <c r="CF59" s="2">
        <v>0.20012803639134313</v>
      </c>
      <c r="CG59" s="158">
        <v>3848325</v>
      </c>
      <c r="CH59" s="2">
        <v>31.136968110928866</v>
      </c>
      <c r="CI59" s="158">
        <v>6818969</v>
      </c>
      <c r="CJ59" s="2">
        <v>55.172580357015711</v>
      </c>
      <c r="CK59" s="158">
        <v>10667294</v>
      </c>
      <c r="CL59" s="83">
        <v>86.30954846794458</v>
      </c>
      <c r="CM59" s="72">
        <v>15476793.6</v>
      </c>
      <c r="CN59" s="34">
        <f t="shared" si="153"/>
        <v>102.10413050196834</v>
      </c>
      <c r="CO59" s="12">
        <v>15157852.6</v>
      </c>
      <c r="CP59" s="2">
        <v>0.30231098275873763</v>
      </c>
      <c r="CQ59" s="12">
        <v>2162592.6</v>
      </c>
      <c r="CR59" s="2">
        <v>14.267143619011048</v>
      </c>
      <c r="CS59" s="12">
        <v>6989876.7000000002</v>
      </c>
      <c r="CT59" s="2">
        <v>46.113898086065305</v>
      </c>
      <c r="CU59" s="12">
        <v>9152469.3000000007</v>
      </c>
      <c r="CV59" s="83">
        <v>60.381041705076356</v>
      </c>
      <c r="CW59" s="3">
        <v>1482967.5</v>
      </c>
      <c r="CX59" s="34">
        <f t="shared" si="154"/>
        <v>62.773901062269431</v>
      </c>
      <c r="CY59" s="1"/>
      <c r="CZ59" s="1">
        <v>2362395</v>
      </c>
      <c r="DA59" s="34">
        <f t="shared" si="136"/>
        <v>7.5159015939076299E-2</v>
      </c>
      <c r="DB59" s="1">
        <v>583712.80000000005</v>
      </c>
      <c r="DC59" s="34">
        <f t="shared" si="137"/>
        <v>24.708518262187315</v>
      </c>
      <c r="DD59" s="1">
        <v>1038173.9</v>
      </c>
      <c r="DE59" s="34">
        <f t="shared" si="138"/>
        <v>43.945821930710153</v>
      </c>
      <c r="DF59" s="1">
        <f t="shared" si="70"/>
        <v>1621886.7000000002</v>
      </c>
      <c r="DG59" s="33">
        <f t="shared" si="139"/>
        <v>68.654340192897465</v>
      </c>
      <c r="DH59" s="138"/>
      <c r="DI59" s="33">
        <f t="shared" si="140"/>
        <v>0</v>
      </c>
      <c r="DJ59" s="159"/>
      <c r="DK59" s="160">
        <v>2154823.6</v>
      </c>
      <c r="DL59" s="142">
        <f t="shared" ref="DL59:DL69" si="155">SUM(DK59/DK$82)*100</f>
        <v>7.56668410561189E-2</v>
      </c>
      <c r="DM59" s="160">
        <v>778880.6</v>
      </c>
      <c r="DN59" s="142">
        <f>SUM(DM59/DK59)*100</f>
        <v>36.145910041081777</v>
      </c>
      <c r="DO59" s="160">
        <v>851363.4</v>
      </c>
      <c r="DP59" s="143">
        <f>SUM(DO59/DK59)*100</f>
        <v>39.509656382081573</v>
      </c>
      <c r="DQ59" s="160">
        <f t="shared" si="47"/>
        <v>1630244</v>
      </c>
      <c r="DR59" s="143">
        <f t="shared" ref="DR59:DR69" si="156">SUM(DQ59/DK59)*100</f>
        <v>75.65556642316335</v>
      </c>
      <c r="DS59" s="160">
        <v>1702486.5</v>
      </c>
      <c r="DT59" s="169">
        <f t="shared" ref="DT59:DT69" si="157">SUM(DS59/DK59)*100</f>
        <v>79.008161039260941</v>
      </c>
      <c r="DU59" s="3"/>
      <c r="DV59" s="1">
        <v>1152599</v>
      </c>
      <c r="DW59" s="142">
        <f t="shared" si="77"/>
        <v>6.0832719933349641E-2</v>
      </c>
      <c r="DX59" s="1">
        <v>162294.20000000001</v>
      </c>
      <c r="DY59" s="142">
        <f t="shared" si="78"/>
        <v>14.080716710668673</v>
      </c>
      <c r="DZ59" s="1">
        <v>461818.9</v>
      </c>
      <c r="EA59" s="143">
        <f t="shared" si="79"/>
        <v>40.067612413337166</v>
      </c>
      <c r="EB59" s="1">
        <f t="shared" si="48"/>
        <v>624113.10000000009</v>
      </c>
      <c r="EC59" s="143">
        <f t="shared" si="80"/>
        <v>54.148329124005848</v>
      </c>
      <c r="ED59" s="1">
        <v>1133050.6000000001</v>
      </c>
      <c r="EE59" s="143">
        <f t="shared" si="81"/>
        <v>698.14608285447048</v>
      </c>
      <c r="EF59" s="1"/>
      <c r="EG59" s="1">
        <v>333584</v>
      </c>
      <c r="EH59" s="142">
        <f t="shared" si="82"/>
        <v>2.1789632310612986E-2</v>
      </c>
      <c r="EI59" s="1">
        <v>84884.800000000003</v>
      </c>
      <c r="EJ59" s="142">
        <f t="shared" si="83"/>
        <v>25.446304379106909</v>
      </c>
      <c r="EK59" s="1">
        <v>1620</v>
      </c>
      <c r="EL59" s="143">
        <f t="shared" si="84"/>
        <v>0.4856348026284234</v>
      </c>
      <c r="EM59" s="1">
        <f t="shared" si="49"/>
        <v>86504.8</v>
      </c>
      <c r="EN59" s="143">
        <f t="shared" si="85"/>
        <v>25.931939181735338</v>
      </c>
      <c r="EO59" s="1">
        <v>253652</v>
      </c>
      <c r="EP59" s="169">
        <f t="shared" si="86"/>
        <v>76.038419108830155</v>
      </c>
      <c r="EQ59" s="3"/>
      <c r="ER59" s="1"/>
      <c r="ES59" s="142">
        <f t="shared" si="87"/>
        <v>0</v>
      </c>
      <c r="ET59" s="1"/>
      <c r="EU59" s="142" t="e">
        <f t="shared" si="88"/>
        <v>#DIV/0!</v>
      </c>
      <c r="EV59" s="1"/>
      <c r="EW59" s="143" t="e">
        <f t="shared" si="89"/>
        <v>#DIV/0!</v>
      </c>
      <c r="EX59" s="1">
        <f t="shared" si="50"/>
        <v>0</v>
      </c>
      <c r="EY59" s="143" t="e">
        <f t="shared" si="90"/>
        <v>#DIV/0!</v>
      </c>
      <c r="EZ59" s="1"/>
      <c r="FA59" s="169" t="e">
        <f t="shared" si="91"/>
        <v>#DIV/0!</v>
      </c>
      <c r="FB59" s="3"/>
      <c r="FC59" s="1"/>
      <c r="FD59" s="142">
        <f t="shared" si="92"/>
        <v>0</v>
      </c>
      <c r="FE59" s="1"/>
      <c r="FF59" s="142" t="e">
        <f t="shared" si="93"/>
        <v>#DIV/0!</v>
      </c>
      <c r="FG59" s="1"/>
      <c r="FH59" s="143" t="e">
        <f t="shared" si="94"/>
        <v>#DIV/0!</v>
      </c>
      <c r="FI59" s="1">
        <f t="shared" si="51"/>
        <v>0</v>
      </c>
      <c r="FJ59" s="143" t="e">
        <f t="shared" si="95"/>
        <v>#DIV/0!</v>
      </c>
      <c r="FK59" s="1"/>
      <c r="FL59" s="169" t="e">
        <f t="shared" si="96"/>
        <v>#DIV/0!</v>
      </c>
      <c r="FM59" s="155"/>
      <c r="FN59" s="1"/>
      <c r="FO59" s="142">
        <f t="shared" si="97"/>
        <v>0</v>
      </c>
      <c r="FP59" s="1"/>
      <c r="FQ59" s="142" t="e">
        <f t="shared" si="98"/>
        <v>#DIV/0!</v>
      </c>
      <c r="FR59" s="1"/>
      <c r="FS59" s="143" t="e">
        <f t="shared" si="99"/>
        <v>#DIV/0!</v>
      </c>
      <c r="FT59" s="1">
        <f t="shared" si="52"/>
        <v>0</v>
      </c>
      <c r="FU59" s="143" t="e">
        <f t="shared" si="100"/>
        <v>#DIV/0!</v>
      </c>
      <c r="FV59" s="1"/>
      <c r="FW59" s="169" t="e">
        <f t="shared" si="101"/>
        <v>#DIV/0!</v>
      </c>
      <c r="FX59" s="3"/>
      <c r="FY59" s="1"/>
      <c r="FZ59" s="142">
        <f t="shared" si="102"/>
        <v>0</v>
      </c>
      <c r="GA59" s="1"/>
      <c r="GB59" s="142" t="e">
        <f t="shared" si="103"/>
        <v>#DIV/0!</v>
      </c>
      <c r="GC59" s="1"/>
      <c r="GD59" s="143" t="e">
        <f t="shared" si="104"/>
        <v>#DIV/0!</v>
      </c>
      <c r="GE59" s="1">
        <f t="shared" si="53"/>
        <v>0</v>
      </c>
      <c r="GF59" s="143" t="e">
        <f t="shared" si="105"/>
        <v>#DIV/0!</v>
      </c>
      <c r="GG59" s="1"/>
      <c r="GH59" s="169" t="e">
        <f t="shared" si="106"/>
        <v>#DIV/0!</v>
      </c>
      <c r="GI59" s="3"/>
      <c r="GJ59" s="1"/>
      <c r="GK59" s="142">
        <f t="shared" si="107"/>
        <v>0</v>
      </c>
      <c r="GL59" s="1"/>
      <c r="GM59" s="142" t="e">
        <f t="shared" si="108"/>
        <v>#DIV/0!</v>
      </c>
      <c r="GN59" s="1"/>
      <c r="GO59" s="143" t="e">
        <f t="shared" si="109"/>
        <v>#DIV/0!</v>
      </c>
      <c r="GP59" s="1">
        <f t="shared" si="54"/>
        <v>0</v>
      </c>
      <c r="GQ59" s="143" t="e">
        <f t="shared" si="110"/>
        <v>#DIV/0!</v>
      </c>
      <c r="GR59" s="1"/>
      <c r="GS59" s="169" t="e">
        <f t="shared" si="111"/>
        <v>#DIV/0!</v>
      </c>
      <c r="GT59" s="3"/>
      <c r="GU59" s="1"/>
      <c r="GV59" s="142">
        <f t="shared" si="112"/>
        <v>0</v>
      </c>
      <c r="GW59" s="1"/>
      <c r="GX59" s="142" t="e">
        <f t="shared" si="113"/>
        <v>#DIV/0!</v>
      </c>
      <c r="GY59" s="1"/>
      <c r="GZ59" s="143" t="e">
        <f t="shared" si="114"/>
        <v>#DIV/0!</v>
      </c>
      <c r="HA59" s="1">
        <f t="shared" si="55"/>
        <v>0</v>
      </c>
      <c r="HB59" s="143" t="e">
        <f t="shared" si="115"/>
        <v>#DIV/0!</v>
      </c>
      <c r="HC59" s="1"/>
      <c r="HD59" s="169" t="e">
        <f t="shared" si="116"/>
        <v>#DIV/0!</v>
      </c>
      <c r="HE59" s="3"/>
      <c r="HF59" s="1"/>
      <c r="HG59" s="142">
        <f t="shared" si="117"/>
        <v>0</v>
      </c>
      <c r="HH59" s="1"/>
      <c r="HI59" s="142" t="e">
        <f t="shared" si="118"/>
        <v>#DIV/0!</v>
      </c>
      <c r="HJ59" s="1"/>
      <c r="HK59" s="143" t="e">
        <f t="shared" si="119"/>
        <v>#DIV/0!</v>
      </c>
      <c r="HL59" s="1">
        <f t="shared" si="56"/>
        <v>0</v>
      </c>
      <c r="HM59" s="143" t="e">
        <f t="shared" si="120"/>
        <v>#DIV/0!</v>
      </c>
      <c r="HN59" s="1"/>
      <c r="HO59" s="169" t="e">
        <f t="shared" si="121"/>
        <v>#DIV/0!</v>
      </c>
      <c r="HP59" s="1"/>
      <c r="HQ59" s="142">
        <f t="shared" si="122"/>
        <v>0</v>
      </c>
      <c r="HR59" s="1"/>
      <c r="HS59" s="142" t="e">
        <f t="shared" si="123"/>
        <v>#DIV/0!</v>
      </c>
      <c r="HT59" s="1"/>
      <c r="HU59" s="139"/>
      <c r="HV59" s="1"/>
      <c r="HW59" s="142">
        <f t="shared" si="124"/>
        <v>0</v>
      </c>
      <c r="HX59" s="1"/>
      <c r="HY59" s="142" t="e">
        <f t="shared" si="125"/>
        <v>#DIV/0!</v>
      </c>
      <c r="HZ59" s="1"/>
      <c r="IA59" s="169" t="e">
        <f t="shared" si="126"/>
        <v>#DIV/0!</v>
      </c>
      <c r="IB59" s="1"/>
      <c r="IC59" s="142">
        <f t="shared" si="127"/>
        <v>0</v>
      </c>
      <c r="ID59" s="1"/>
      <c r="IE59" s="142" t="e">
        <f t="shared" si="128"/>
        <v>#DIV/0!</v>
      </c>
      <c r="IF59" s="1"/>
      <c r="IG59" s="139"/>
      <c r="IH59" s="1"/>
      <c r="II59" s="142">
        <f t="shared" si="129"/>
        <v>0</v>
      </c>
      <c r="IJ59" s="1"/>
      <c r="IK59" s="142" t="e">
        <f t="shared" si="130"/>
        <v>#DIV/0!</v>
      </c>
      <c r="IL59" s="1"/>
      <c r="IM59" s="169" t="e">
        <f t="shared" si="131"/>
        <v>#DIV/0!</v>
      </c>
      <c r="IN59" s="1"/>
      <c r="IO59" s="142">
        <f t="shared" si="132"/>
        <v>0</v>
      </c>
      <c r="IP59" s="1"/>
      <c r="IQ59" s="142" t="e">
        <f t="shared" si="133"/>
        <v>#DIV/0!</v>
      </c>
      <c r="IR59" s="1"/>
      <c r="IS59" s="169" t="e">
        <f t="shared" si="134"/>
        <v>#DIV/0!</v>
      </c>
    </row>
    <row r="60" spans="1:253" s="96" customFormat="1" x14ac:dyDescent="0.2">
      <c r="A60" s="198" t="s">
        <v>112</v>
      </c>
      <c r="B60" s="50">
        <f>SUM(B43:B59)</f>
        <v>1182095336.2720003</v>
      </c>
      <c r="C60" s="41">
        <f t="shared" si="146"/>
        <v>79.254865677683085</v>
      </c>
      <c r="D60" s="42">
        <f>SUM(D43:D59)</f>
        <v>1482522956.9849999</v>
      </c>
      <c r="E60" s="40">
        <f>SUM(E43:E59)</f>
        <v>1491511374.3040001</v>
      </c>
      <c r="F60" s="41">
        <f>SUM(E60/E$82)*100</f>
        <v>17.295873577786583</v>
      </c>
      <c r="G60" s="42">
        <f>SUM(G43:G59)</f>
        <v>0</v>
      </c>
      <c r="H60" s="40">
        <f>SUM(H43:H59)</f>
        <v>1491511374.3040001</v>
      </c>
      <c r="I60" s="40">
        <f>SUM(I43:I59)</f>
        <v>865728636.87169993</v>
      </c>
      <c r="J60" s="41">
        <f>SUM(I60/E60)*100</f>
        <v>58.043716714911689</v>
      </c>
      <c r="K60" s="40">
        <f>SUM(K43:K59)</f>
        <v>490481087.12739992</v>
      </c>
      <c r="L60" s="41">
        <f>SUM(K60/E60)*100</f>
        <v>32.884837191153053</v>
      </c>
      <c r="M60" s="40">
        <f>SUM(M43:M59)</f>
        <v>1356209723.9991002</v>
      </c>
      <c r="N60" s="43">
        <f>SUM(M60/E60)*100</f>
        <v>90.928553906064764</v>
      </c>
      <c r="O60" s="39">
        <f>SUM(O43:O59)</f>
        <v>1105793483.3740001</v>
      </c>
      <c r="P60" s="41">
        <f t="shared" si="147"/>
        <v>77.692444916478379</v>
      </c>
      <c r="Q60" s="42">
        <f>SUM(Q43:Q59)</f>
        <v>1494470256.1096001</v>
      </c>
      <c r="R60" s="40">
        <f>SUM(R43:R59)</f>
        <v>1423296029.0576003</v>
      </c>
      <c r="S60" s="16">
        <v>13.552655219108741</v>
      </c>
      <c r="T60" s="39">
        <f>SUM(T43:T59)</f>
        <v>0</v>
      </c>
      <c r="U60" s="39">
        <f>SUM(U43:U59)</f>
        <v>1423296029.0576003</v>
      </c>
      <c r="V60" s="40">
        <f>SUM(V43:V59)</f>
        <v>812337351.47380006</v>
      </c>
      <c r="W60" s="85">
        <v>57.074377704241108</v>
      </c>
      <c r="X60" s="40">
        <f>SUM(X43:X59)</f>
        <v>563402263.40749991</v>
      </c>
      <c r="Y60" s="85">
        <v>39.584334664415714</v>
      </c>
      <c r="Z60" s="40">
        <f>SUM(Z43:Z59)</f>
        <v>1375739614.8813</v>
      </c>
      <c r="AA60" s="19">
        <v>96.658712368656822</v>
      </c>
      <c r="AB60" s="49">
        <f>SUM(AB43:AB59)</f>
        <v>1036066574.0039999</v>
      </c>
      <c r="AC60" s="41">
        <f t="shared" si="148"/>
        <v>78.52664319617918</v>
      </c>
      <c r="AD60" s="42">
        <f>SUM(AD43:AD59)</f>
        <v>1539382798.7904005</v>
      </c>
      <c r="AE60" s="40">
        <f>SUM(AE43:AE59)</f>
        <v>1319382227.2724006</v>
      </c>
      <c r="AF60" s="17">
        <v>15.418662204620595</v>
      </c>
      <c r="AG60" s="39">
        <f>SUM(AG43:AG59)</f>
        <v>2592158.432</v>
      </c>
      <c r="AH60" s="39">
        <f>SUM(AH43:AH59)</f>
        <v>1316790068.8404</v>
      </c>
      <c r="AI60" s="40">
        <f>SUM(AI43:AI59)</f>
        <v>750410876.32029974</v>
      </c>
      <c r="AJ60" s="173">
        <v>56.875927294522313</v>
      </c>
      <c r="AK60" s="40">
        <f>SUM(AK43:AK59)</f>
        <v>467557608.20500004</v>
      </c>
      <c r="AL60" s="173">
        <v>35.437616070636047</v>
      </c>
      <c r="AM60" s="40">
        <f>SUM(AM43:AM59)</f>
        <v>1217968484.5253</v>
      </c>
      <c r="AN60" s="85">
        <v>92.313543365158381</v>
      </c>
      <c r="AO60" s="68">
        <f>SUM(AO43:AO59)</f>
        <v>1002091936.211</v>
      </c>
      <c r="AP60" s="41">
        <f t="shared" si="149"/>
        <v>79.128367753457368</v>
      </c>
      <c r="AQ60" s="40">
        <f>SUM(AQ43:AQ59)</f>
        <v>1266413000.3707998</v>
      </c>
      <c r="AR60" s="17">
        <v>16.067811527571891</v>
      </c>
      <c r="AS60" s="40">
        <f>SUM(AS43:AS59)</f>
        <v>802940887.21210015</v>
      </c>
      <c r="AT60" s="17">
        <v>63.402767262891558</v>
      </c>
      <c r="AU60" s="40">
        <f>SUM(AU43:AU59)</f>
        <v>355140272.97589993</v>
      </c>
      <c r="AV60" s="17">
        <v>28.043005944499665</v>
      </c>
      <c r="AW60" s="40">
        <f>SUM(AW43:AW59)</f>
        <v>1158081160.1880002</v>
      </c>
      <c r="AX60" s="19">
        <v>91.445773207391227</v>
      </c>
      <c r="AY60" s="68">
        <f>SUM(AY43:AY59)</f>
        <v>1471798063.5000002</v>
      </c>
      <c r="AZ60" s="17">
        <f t="shared" si="150"/>
        <v>90.803825803762223</v>
      </c>
      <c r="BA60" s="40">
        <f>SUM(BA43:BA59)</f>
        <v>1620854683.6789999</v>
      </c>
      <c r="BB60" s="17">
        <v>20.994016573182243</v>
      </c>
      <c r="BC60" s="40">
        <f>SUM(BC43:BC59)</f>
        <v>966308941.89159989</v>
      </c>
      <c r="BD60" s="17">
        <v>59.617247099430372</v>
      </c>
      <c r="BE60" s="40">
        <f>SUM(BE43:BE59)</f>
        <v>600865932.66899991</v>
      </c>
      <c r="BF60" s="17">
        <v>37.070931695441097</v>
      </c>
      <c r="BG60" s="40">
        <f>SUM(BG43:BG59)</f>
        <v>1567174874.5605998</v>
      </c>
      <c r="BH60" s="19">
        <v>96.688178794871476</v>
      </c>
      <c r="BI60" s="68">
        <f>SUM(BI43:BI59)</f>
        <v>1016283095.2720003</v>
      </c>
      <c r="BJ60" s="17">
        <f t="shared" si="151"/>
        <v>56.301294804200808</v>
      </c>
      <c r="BK60" s="40">
        <f>SUM(BK43:BK59)</f>
        <v>1805079436.9940002</v>
      </c>
      <c r="BL60" s="17">
        <v>22.694120996170984</v>
      </c>
      <c r="BM60" s="40">
        <f>SUM(BM43:BM59)</f>
        <v>902130509.33500004</v>
      </c>
      <c r="BN60" s="17">
        <v>49.977330129986882</v>
      </c>
      <c r="BO60" s="40">
        <f>SUM(BO43:BO59)</f>
        <v>773219909.13399994</v>
      </c>
      <c r="BP60" s="17">
        <v>42.835782918320952</v>
      </c>
      <c r="BQ60" s="40">
        <f>SUM(BQ43:BQ59)</f>
        <v>1675350418.4690001</v>
      </c>
      <c r="BR60" s="19">
        <v>92.813113048307827</v>
      </c>
      <c r="BS60" s="68">
        <f>SUM(BS43:BS59)</f>
        <v>874600008.39999998</v>
      </c>
      <c r="BT60" s="65">
        <f t="shared" si="152"/>
        <v>76.221219787986414</v>
      </c>
      <c r="BU60" s="40">
        <f>SUM(BU43:BU59)</f>
        <v>1147449504</v>
      </c>
      <c r="BV60" s="34">
        <f>SUM(BU60/BU$82)*100</f>
        <v>19.755784975436139</v>
      </c>
      <c r="BW60" s="40">
        <f>SUM(BW43:BW59)</f>
        <v>690415284</v>
      </c>
      <c r="BX60" s="34">
        <f>SUM(BW60/BU60)*100</f>
        <v>60.169557056168287</v>
      </c>
      <c r="BY60" s="40">
        <f>SUM(BY43:BY59)</f>
        <v>385080969</v>
      </c>
      <c r="BZ60" s="34">
        <f>SUM(BY60/BU60)*100</f>
        <v>33.559731182732726</v>
      </c>
      <c r="CA60" s="40">
        <f>SUM(CA43:CA59)</f>
        <v>1075496253</v>
      </c>
      <c r="CB60" s="33">
        <f>SUM(CA60/BU60)*100</f>
        <v>93.729288238901006</v>
      </c>
      <c r="CC60" s="68">
        <f>SUM(CC43:CC59)</f>
        <v>690956653.69999993</v>
      </c>
      <c r="CD60" s="34">
        <f t="shared" si="135"/>
        <v>81.551544641342105</v>
      </c>
      <c r="CE60" s="40">
        <f>SUM(CE43:CE59)</f>
        <v>847263723.5</v>
      </c>
      <c r="CF60" s="34">
        <f>SUM(CE60/CE$82)*100</f>
        <v>13.36256842978208</v>
      </c>
      <c r="CG60" s="40">
        <f>SUM(CG43:CG59)</f>
        <v>572098788.29999995</v>
      </c>
      <c r="CH60" s="44">
        <f>SUM(CG60/CE60)*100</f>
        <v>67.5231067295896</v>
      </c>
      <c r="CI60" s="40">
        <f>SUM(CI43:CI59)</f>
        <v>210186006.5</v>
      </c>
      <c r="CJ60" s="44">
        <f>SUM(CI60/CE60)*100</f>
        <v>24.807624907122559</v>
      </c>
      <c r="CK60" s="40">
        <f>SUM(CK43:CK59)</f>
        <v>782284794.80000007</v>
      </c>
      <c r="CL60" s="18">
        <f>SUM(CK60/CE60)*100</f>
        <v>92.330731636712173</v>
      </c>
      <c r="CM60" s="68">
        <f>SUM(CM43:CM59)</f>
        <v>628416701.99999976</v>
      </c>
      <c r="CN60" s="34">
        <f t="shared" si="153"/>
        <v>82.031680717290584</v>
      </c>
      <c r="CO60" s="40">
        <f>SUM(CO43:CO59)</f>
        <v>766065861.99999988</v>
      </c>
      <c r="CP60" s="44">
        <f>SUM(CO60/CO$82)*100</f>
        <v>14.922636342933274</v>
      </c>
      <c r="CQ60" s="40">
        <f>SUM(CQ43:CQ59)</f>
        <v>472646046.80000007</v>
      </c>
      <c r="CR60" s="44">
        <f>SUM(CQ60/CO60)*100</f>
        <v>61.697834382809255</v>
      </c>
      <c r="CS60" s="40">
        <f>SUM(CS43:CS59)</f>
        <v>204603655</v>
      </c>
      <c r="CT60" s="44">
        <f>SUM(CS60/CO60)*100</f>
        <v>26.70836349055325</v>
      </c>
      <c r="CU60" s="40">
        <f>SUM(CU43:CU59)</f>
        <v>677249701.79999971</v>
      </c>
      <c r="CV60" s="18">
        <f>SUM(CU60/CO60)*100</f>
        <v>88.406197873362458</v>
      </c>
      <c r="CW60" s="68">
        <f>SUM(CW43:CW59)</f>
        <v>344779903.69999993</v>
      </c>
      <c r="CX60" s="34">
        <f t="shared" si="154"/>
        <v>87.424255661931696</v>
      </c>
      <c r="CY60" s="160"/>
      <c r="CZ60" s="40">
        <f>SUM(CZ43:CZ59)</f>
        <v>394375566.69999999</v>
      </c>
      <c r="DA60" s="44">
        <f t="shared" ref="DA60:DA69" si="158">SUM(CZ60/CZ$82)*100</f>
        <v>12.546961665423245</v>
      </c>
      <c r="DB60" s="40">
        <f>SUM(DB43:DB59)</f>
        <v>270718903.40000004</v>
      </c>
      <c r="DC60" s="44">
        <f t="shared" ref="DC60:DC69" si="159">SUM(DB60/CZ60)*100</f>
        <v>68.644948181065914</v>
      </c>
      <c r="DD60" s="40">
        <f>SUM(DD43:DD59)</f>
        <v>78989901.100000009</v>
      </c>
      <c r="DE60" s="44">
        <f t="shared" ref="DE60:DE69" si="160">SUM(DD60/CZ60)*100</f>
        <v>20.029106204768343</v>
      </c>
      <c r="DF60" s="40">
        <f>SUM(DF43:DF59)</f>
        <v>349708804.49999988</v>
      </c>
      <c r="DG60" s="18">
        <f t="shared" ref="DG60:DG69" si="161">SUM(DF60/CZ60)*100</f>
        <v>88.674054385834211</v>
      </c>
      <c r="DH60" s="50"/>
      <c r="DI60" s="18">
        <f t="shared" ref="DI60:DI69" si="162">SUM(DH60/CZ60)*100</f>
        <v>0</v>
      </c>
      <c r="DJ60" s="165"/>
      <c r="DK60" s="39">
        <f>SUM(DK43:DK59)</f>
        <v>397191065.9000001</v>
      </c>
      <c r="DL60" s="166">
        <f t="shared" si="155"/>
        <v>13.947403050702507</v>
      </c>
      <c r="DM60" s="39">
        <f>SUM(DM43:DM59)</f>
        <v>237277606.20000002</v>
      </c>
      <c r="DN60" s="160"/>
      <c r="DO60" s="39">
        <f>SUM(DO43:DO59)</f>
        <v>98924581.299999997</v>
      </c>
      <c r="DP60" s="34">
        <f t="shared" ref="DP60:DP69" si="163">SUM(DO60/DK60)*100</f>
        <v>24.90604391512321</v>
      </c>
      <c r="DQ60" s="39">
        <f>SUM(DQ43:DQ59)</f>
        <v>336202187.5</v>
      </c>
      <c r="DR60" s="34">
        <f t="shared" si="156"/>
        <v>84.644952105907862</v>
      </c>
      <c r="DS60" s="39">
        <f>SUM(DS43:DS59)</f>
        <v>304521436.90000004</v>
      </c>
      <c r="DT60" s="33">
        <f t="shared" si="157"/>
        <v>76.668752911141439</v>
      </c>
      <c r="DU60" s="167"/>
      <c r="DV60" s="39">
        <f>SUM(DV43:DV59)</f>
        <v>226634892.09999999</v>
      </c>
      <c r="DW60" s="166">
        <f t="shared" si="77"/>
        <v>11.961503452843717</v>
      </c>
      <c r="DX60" s="39">
        <f>SUM(DX43:DX59)</f>
        <v>135744787.69999999</v>
      </c>
      <c r="DY60" s="166">
        <f t="shared" si="78"/>
        <v>59.895802646356941</v>
      </c>
      <c r="DZ60" s="39">
        <f>SUM(DZ43:DZ59)</f>
        <v>18036522.899999999</v>
      </c>
      <c r="EA60" s="34">
        <f t="shared" si="79"/>
        <v>7.9584051391528865</v>
      </c>
      <c r="EB60" s="39">
        <f>SUM(EB43:EB59)</f>
        <v>153781310.59999996</v>
      </c>
      <c r="EC60" s="34">
        <f t="shared" si="80"/>
        <v>67.854207785509814</v>
      </c>
      <c r="ED60" s="39">
        <f>SUM(ED43:ED59)</f>
        <v>167617628.39999998</v>
      </c>
      <c r="EE60" s="34">
        <f t="shared" si="81"/>
        <v>123.47997388337291</v>
      </c>
      <c r="EF60" s="160"/>
      <c r="EG60" s="39">
        <f>SUM(EG43:EG59)</f>
        <v>96621126.400000006</v>
      </c>
      <c r="EH60" s="166">
        <f t="shared" si="82"/>
        <v>6.3112703777557133</v>
      </c>
      <c r="EI60" s="39">
        <f>SUM(EI43:EI59)</f>
        <v>56219364.999999993</v>
      </c>
      <c r="EJ60" s="166">
        <f t="shared" si="83"/>
        <v>58.185375284550588</v>
      </c>
      <c r="EK60" s="39">
        <f>SUM(EK43:EK59)</f>
        <v>17881019.700000007</v>
      </c>
      <c r="EL60" s="34">
        <f t="shared" si="84"/>
        <v>18.506325030795757</v>
      </c>
      <c r="EM60" s="39">
        <f>SUM(EM43:EM59)</f>
        <v>74100384.700000018</v>
      </c>
      <c r="EN60" s="34">
        <f t="shared" si="85"/>
        <v>76.691700315346367</v>
      </c>
      <c r="EO60" s="39">
        <f>SUM(EO43:EO59)</f>
        <v>61474582.899999999</v>
      </c>
      <c r="EP60" s="33">
        <f t="shared" si="86"/>
        <v>63.624369939036427</v>
      </c>
      <c r="EQ60" s="167"/>
      <c r="ER60" s="39">
        <f>SUM(ER43:ER59)</f>
        <v>107977943.8</v>
      </c>
      <c r="ES60" s="166">
        <f t="shared" si="87"/>
        <v>8.3009999965622985</v>
      </c>
      <c r="ET60" s="39">
        <f>SUM(ET43:ET59)</f>
        <v>56630638.5</v>
      </c>
      <c r="EU60" s="166">
        <f t="shared" si="88"/>
        <v>52.446487224180686</v>
      </c>
      <c r="EV60" s="39">
        <f>SUM(EV43:EV59)</f>
        <v>15774046.9</v>
      </c>
      <c r="EW60" s="34">
        <f t="shared" si="89"/>
        <v>14.60858240569682</v>
      </c>
      <c r="EX60" s="39">
        <f>SUM(EX43:EX59)</f>
        <v>72404685.400000006</v>
      </c>
      <c r="EY60" s="34">
        <f t="shared" si="90"/>
        <v>67.055069629877522</v>
      </c>
      <c r="EZ60" s="39">
        <f>SUM(EZ43:EZ59)</f>
        <v>62964732.600000009</v>
      </c>
      <c r="FA60" s="33">
        <f t="shared" si="91"/>
        <v>58.312587167454474</v>
      </c>
      <c r="FB60" s="167"/>
      <c r="FC60" s="39">
        <f>SUM(FC43:FC59)</f>
        <v>79107854.799999997</v>
      </c>
      <c r="FD60" s="166">
        <f t="shared" si="92"/>
        <v>7.9972402535512739</v>
      </c>
      <c r="FE60" s="39">
        <f>SUM(FE43:FE59)</f>
        <v>43864525.300000004</v>
      </c>
      <c r="FF60" s="166">
        <f t="shared" si="93"/>
        <v>55.44901376847853</v>
      </c>
      <c r="FG60" s="39">
        <f>SUM(FG43:FG59)</f>
        <v>11554720.699999999</v>
      </c>
      <c r="FH60" s="34">
        <f t="shared" si="94"/>
        <v>14.606287490935729</v>
      </c>
      <c r="FI60" s="39">
        <f>SUM(FI43:FI59)</f>
        <v>55419246.000000015</v>
      </c>
      <c r="FJ60" s="34">
        <f t="shared" si="95"/>
        <v>70.055301259414264</v>
      </c>
      <c r="FK60" s="39">
        <f>SUM(FK43:FK59)</f>
        <v>48488913.800000004</v>
      </c>
      <c r="FL60" s="33">
        <f t="shared" si="96"/>
        <v>61.294689285393197</v>
      </c>
      <c r="FM60" s="168"/>
      <c r="FN60" s="39">
        <f>SUM(FN43:FN59)</f>
        <v>60284134.699999996</v>
      </c>
      <c r="FO60" s="166">
        <f t="shared" si="97"/>
        <v>7.9579566722724993</v>
      </c>
      <c r="FP60" s="39">
        <f>SUM(FP43:FP59)</f>
        <v>38300760.299999997</v>
      </c>
      <c r="FQ60" s="166">
        <f t="shared" si="98"/>
        <v>63.533731537495221</v>
      </c>
      <c r="FR60" s="39">
        <f>SUM(FR43:FR59)</f>
        <v>7663922.700000002</v>
      </c>
      <c r="FS60" s="34">
        <f t="shared" si="99"/>
        <v>12.713001087498405</v>
      </c>
      <c r="FT60" s="39">
        <f>SUM(FT43:FT59)</f>
        <v>45964683.000000007</v>
      </c>
      <c r="FU60" s="34">
        <f t="shared" si="100"/>
        <v>76.246732624993641</v>
      </c>
      <c r="FV60" s="39">
        <f>SUM(FV43:FV59)</f>
        <v>45018502.29999999</v>
      </c>
      <c r="FW60" s="33">
        <f t="shared" si="101"/>
        <v>74.677197448435777</v>
      </c>
      <c r="FX60" s="167"/>
      <c r="FY60" s="39">
        <f>SUM(FY43:FY59)</f>
        <v>49278981.399999999</v>
      </c>
      <c r="FZ60" s="166">
        <f t="shared" si="102"/>
        <v>10.053405333616688</v>
      </c>
      <c r="GA60" s="39">
        <f>SUM(GA43:GA59)</f>
        <v>27526452.5</v>
      </c>
      <c r="GB60" s="166">
        <f t="shared" si="103"/>
        <v>55.858403964494286</v>
      </c>
      <c r="GC60" s="39">
        <f>SUM(GC43:GC59)</f>
        <v>4832288.8999999994</v>
      </c>
      <c r="GD60" s="34">
        <f t="shared" si="104"/>
        <v>9.8059837332595503</v>
      </c>
      <c r="GE60" s="39">
        <f>SUM(GE43:GE59)</f>
        <v>32358741.399999999</v>
      </c>
      <c r="GF60" s="34">
        <f t="shared" si="105"/>
        <v>65.664387697753838</v>
      </c>
      <c r="GG60" s="39">
        <f>SUM(GG43:GG59)</f>
        <v>32430508.600000005</v>
      </c>
      <c r="GH60" s="33">
        <f t="shared" si="106"/>
        <v>65.810022201473515</v>
      </c>
      <c r="GI60" s="167"/>
      <c r="GJ60" s="39">
        <f>SUM(GJ43:GJ59)</f>
        <v>31452053.800000001</v>
      </c>
      <c r="GK60" s="166">
        <f t="shared" si="107"/>
        <v>8.8013114157682324</v>
      </c>
      <c r="GL60" s="39">
        <f>SUM(GL43:GL59)</f>
        <v>17474709.200000003</v>
      </c>
      <c r="GM60" s="166">
        <f t="shared" si="108"/>
        <v>55.559835014653324</v>
      </c>
      <c r="GN60" s="39">
        <f>SUM(GN43:GN59)</f>
        <v>2602861.5</v>
      </c>
      <c r="GO60" s="34">
        <f t="shared" si="109"/>
        <v>8.275648759064504</v>
      </c>
      <c r="GP60" s="39">
        <f>SUM(GP43:GP59)</f>
        <v>20077570.699999999</v>
      </c>
      <c r="GQ60" s="34">
        <f t="shared" si="110"/>
        <v>63.835483773717819</v>
      </c>
      <c r="GR60" s="39">
        <f>SUM(GR43:GR59)</f>
        <v>20740297.500000004</v>
      </c>
      <c r="GS60" s="33">
        <f t="shared" si="111"/>
        <v>65.942585599926716</v>
      </c>
      <c r="GT60" s="167"/>
      <c r="GU60" s="39">
        <f>SUM(GU43:GU59)</f>
        <v>11164736.900000002</v>
      </c>
      <c r="GV60" s="166">
        <f t="shared" si="112"/>
        <v>4.8073424203406132</v>
      </c>
      <c r="GW60" s="39">
        <f>SUM(GW43:GW59)</f>
        <v>7718691.6999999993</v>
      </c>
      <c r="GX60" s="166">
        <f t="shared" si="113"/>
        <v>69.134559722585109</v>
      </c>
      <c r="GY60" s="39">
        <f>SUM(GY43:GY59)</f>
        <v>879481.30000000016</v>
      </c>
      <c r="GZ60" s="34">
        <f t="shared" si="114"/>
        <v>7.8773132576012612</v>
      </c>
      <c r="HA60" s="39">
        <f>SUM(HA43:HA59)</f>
        <v>8598173</v>
      </c>
      <c r="HB60" s="34">
        <f t="shared" si="115"/>
        <v>77.011872980186382</v>
      </c>
      <c r="HC60" s="39">
        <f>SUM(HC43:HC59)</f>
        <v>11682766.800000001</v>
      </c>
      <c r="HD60" s="33">
        <f t="shared" si="116"/>
        <v>104.63987557109382</v>
      </c>
      <c r="HE60" s="167"/>
      <c r="HF60" s="39">
        <f>SUM(HF43:HF59)</f>
        <v>12657316.200000003</v>
      </c>
      <c r="HG60" s="166">
        <f t="shared" si="117"/>
        <v>7.0722931469462642</v>
      </c>
      <c r="HH60" s="39">
        <f>SUM(HH43:HH59)</f>
        <v>7021367.5000000009</v>
      </c>
      <c r="HI60" s="166">
        <f t="shared" si="118"/>
        <v>55.472798412036184</v>
      </c>
      <c r="HJ60" s="39">
        <f>SUM(HJ43:HJ59)</f>
        <v>1628604.3000000003</v>
      </c>
      <c r="HK60" s="34">
        <f t="shared" si="119"/>
        <v>12.866900646757959</v>
      </c>
      <c r="HL60" s="39">
        <f>SUM(HL43:HL59)</f>
        <v>8649971.7999999989</v>
      </c>
      <c r="HM60" s="34">
        <f t="shared" si="120"/>
        <v>68.339699058794139</v>
      </c>
      <c r="HN60" s="39">
        <f>SUM(HN43:HN59)</f>
        <v>8586556.2999999989</v>
      </c>
      <c r="HO60" s="33">
        <f t="shared" si="121"/>
        <v>67.838680525339143</v>
      </c>
      <c r="HP60" s="39">
        <f>SUM(HP43:HP59)</f>
        <v>11294645.600000001</v>
      </c>
      <c r="HQ60" s="166">
        <f t="shared" si="122"/>
        <v>8.1045531149795469</v>
      </c>
      <c r="HR60" s="39">
        <f>SUM(HR43:HR59)</f>
        <v>6443562.2000000011</v>
      </c>
      <c r="HS60" s="166">
        <f t="shared" si="123"/>
        <v>57.049706809747093</v>
      </c>
      <c r="HT60" s="39">
        <f>SUM(HT43:HT59)</f>
        <v>7955578.5</v>
      </c>
      <c r="HU60" s="174"/>
      <c r="HV60" s="39">
        <f>SUM(HV43:HV59)</f>
        <v>7316718.4000000004</v>
      </c>
      <c r="HW60" s="166">
        <f t="shared" si="124"/>
        <v>7.4726307226076818</v>
      </c>
      <c r="HX60" s="39">
        <f>SUM(HX43:HX59)</f>
        <v>4671094.1000000006</v>
      </c>
      <c r="HY60" s="166">
        <f t="shared" si="125"/>
        <v>63.841381403991171</v>
      </c>
      <c r="HZ60" s="39">
        <f>SUM(HZ43:HZ59)</f>
        <v>6691169.8000000007</v>
      </c>
      <c r="IA60" s="33">
        <f t="shared" si="126"/>
        <v>103.84271296395649</v>
      </c>
      <c r="IB60" s="39">
        <f>SUM(IB43:IB59)</f>
        <v>7662204</v>
      </c>
      <c r="IC60" s="166">
        <f t="shared" si="127"/>
        <v>10.330203441873094</v>
      </c>
      <c r="ID60" s="39">
        <f>SUM(ID43:ID59)</f>
        <v>5175965.8999999994</v>
      </c>
      <c r="IE60" s="166">
        <f t="shared" si="128"/>
        <v>67.551919787048206</v>
      </c>
      <c r="IF60" s="39">
        <f>SUM(IF43:IF59)</f>
        <v>5923643.2000000002</v>
      </c>
      <c r="IG60" s="174"/>
      <c r="IH60" s="39">
        <f>SUM(IH43:IH59)</f>
        <v>11695141.5</v>
      </c>
      <c r="II60" s="166">
        <f t="shared" si="129"/>
        <v>18.222425702908009</v>
      </c>
      <c r="IJ60" s="39">
        <f>SUM(IJ43:IJ59)</f>
        <v>4227676.5</v>
      </c>
      <c r="IK60" s="166">
        <f t="shared" si="130"/>
        <v>36.148998282748437</v>
      </c>
      <c r="IL60" s="39">
        <f>SUM(IL43:IL59)</f>
        <v>5267963.5</v>
      </c>
      <c r="IM60" s="33">
        <f t="shared" si="131"/>
        <v>101.77739965404334</v>
      </c>
      <c r="IN60" s="39">
        <f>SUM(IN43:IN59)</f>
        <v>3395877.9</v>
      </c>
      <c r="IO60" s="166">
        <f t="shared" si="132"/>
        <v>8.4219421414637612</v>
      </c>
      <c r="IP60" s="39">
        <f>SUM(IP43:IP59)</f>
        <v>2359524.2000000002</v>
      </c>
      <c r="IQ60" s="166">
        <f t="shared" si="133"/>
        <v>69.482009350218405</v>
      </c>
      <c r="IR60" s="39">
        <f>SUM(IR43:IR59)</f>
        <v>2912248</v>
      </c>
      <c r="IS60" s="33">
        <f t="shared" si="134"/>
        <v>68.885308514026562</v>
      </c>
    </row>
    <row r="61" spans="1:253" x14ac:dyDescent="0.2">
      <c r="A61" s="193" t="s">
        <v>113</v>
      </c>
      <c r="B61" s="47">
        <v>48606932.601000004</v>
      </c>
      <c r="C61" s="52">
        <f t="shared" si="146"/>
        <v>100.27987169799906</v>
      </c>
      <c r="D61" s="23">
        <v>45759314.968999997</v>
      </c>
      <c r="E61" s="23">
        <v>48471275.219999999</v>
      </c>
      <c r="F61" s="29">
        <v>0.5620829065084596</v>
      </c>
      <c r="G61" s="23">
        <v>0</v>
      </c>
      <c r="H61" s="23">
        <v>48471275.219999999</v>
      </c>
      <c r="I61" s="23">
        <v>46880195.773999996</v>
      </c>
      <c r="J61" s="29">
        <v>96.717479705705173</v>
      </c>
      <c r="K61" s="7">
        <v>1112140.3840000043</v>
      </c>
      <c r="L61" s="29">
        <v>2.2944318649597193</v>
      </c>
      <c r="M61" s="23">
        <v>47992336.158</v>
      </c>
      <c r="N61" s="54">
        <v>99.011911570664893</v>
      </c>
      <c r="O61" s="3">
        <v>42111629.743000001</v>
      </c>
      <c r="P61" s="52">
        <f t="shared" si="147"/>
        <v>94.908683712189713</v>
      </c>
      <c r="Q61" s="1">
        <v>44370681.476000004</v>
      </c>
      <c r="R61" s="1">
        <v>44370681.476000011</v>
      </c>
      <c r="S61" s="2">
        <v>0.42249857767065202</v>
      </c>
      <c r="T61" s="1">
        <v>0</v>
      </c>
      <c r="U61" s="1">
        <v>44370681.476000011</v>
      </c>
      <c r="V61" s="1">
        <v>41391623.743000001</v>
      </c>
      <c r="W61" s="2">
        <v>93.285977059848918</v>
      </c>
      <c r="X61" s="1">
        <v>568257.37800000038</v>
      </c>
      <c r="Y61" s="2">
        <v>1.2807046434645575</v>
      </c>
      <c r="Z61" s="1">
        <v>41959881.120999999</v>
      </c>
      <c r="AA61" s="4">
        <v>94.566681703313463</v>
      </c>
      <c r="AB61" s="138">
        <v>42550501.887000002</v>
      </c>
      <c r="AC61" s="52">
        <f t="shared" si="148"/>
        <v>96.502608999248068</v>
      </c>
      <c r="AD61" s="1">
        <v>43643392.24000001</v>
      </c>
      <c r="AE61" s="1">
        <v>44092592.240000002</v>
      </c>
      <c r="AF61" s="6">
        <v>0.51527811381854638</v>
      </c>
      <c r="AG61" s="1">
        <v>1112113.8249999997</v>
      </c>
      <c r="AH61" s="1">
        <v>42980478.414999999</v>
      </c>
      <c r="AI61" s="1">
        <v>41569319.631000005</v>
      </c>
      <c r="AJ61" s="11">
        <v>94.277332130382362</v>
      </c>
      <c r="AK61" s="1">
        <v>469292.62399999524</v>
      </c>
      <c r="AL61" s="172">
        <v>1.0643343930553975</v>
      </c>
      <c r="AM61" s="1">
        <v>42038612.255000003</v>
      </c>
      <c r="AN61" s="86">
        <v>95.34166652343778</v>
      </c>
      <c r="AO61" s="3">
        <v>56182282.443999998</v>
      </c>
      <c r="AP61" s="52">
        <f t="shared" si="149"/>
        <v>91.996363523564639</v>
      </c>
      <c r="AQ61" s="1">
        <v>61070112.222000003</v>
      </c>
      <c r="AR61" s="6">
        <v>0.77483652873387387</v>
      </c>
      <c r="AS61" s="1">
        <v>55609214.955999993</v>
      </c>
      <c r="AT61" s="6">
        <v>91.057987176855448</v>
      </c>
      <c r="AU61" s="1">
        <v>3088145.6020000009</v>
      </c>
      <c r="AV61" s="6">
        <v>5.0567216755293956</v>
      </c>
      <c r="AW61" s="1">
        <v>58697360.557999991</v>
      </c>
      <c r="AX61" s="4">
        <v>96.114708852384837</v>
      </c>
      <c r="AY61" s="3">
        <v>58711013.385000005</v>
      </c>
      <c r="AZ61" s="170">
        <f t="shared" si="150"/>
        <v>92.960986008112158</v>
      </c>
      <c r="BA61" s="1">
        <v>63156616.454000004</v>
      </c>
      <c r="BB61" s="6">
        <v>0.81803203328002883</v>
      </c>
      <c r="BC61" s="1">
        <v>59450284.497999996</v>
      </c>
      <c r="BD61" s="6">
        <v>94.131522294739284</v>
      </c>
      <c r="BE61" s="1">
        <v>1800009.3059999999</v>
      </c>
      <c r="BF61" s="6">
        <v>2.8500724184789621</v>
      </c>
      <c r="BG61" s="1">
        <v>61250293.803999998</v>
      </c>
      <c r="BH61" s="4">
        <v>96.981594713218257</v>
      </c>
      <c r="BI61" s="156">
        <v>51367829.508000001</v>
      </c>
      <c r="BJ61" s="170">
        <f t="shared" si="151"/>
        <v>96.844352837619297</v>
      </c>
      <c r="BK61" s="1">
        <v>53041636.402000003</v>
      </c>
      <c r="BL61" s="6">
        <v>0.66685891472259695</v>
      </c>
      <c r="BM61" s="1">
        <v>51888734.455000006</v>
      </c>
      <c r="BN61" s="6">
        <v>97.826420855001146</v>
      </c>
      <c r="BO61" s="1">
        <v>900572.71699999995</v>
      </c>
      <c r="BP61" s="6">
        <v>1.6978599796103628</v>
      </c>
      <c r="BQ61" s="1">
        <v>52789307.172000006</v>
      </c>
      <c r="BR61" s="4">
        <v>99.524280834611503</v>
      </c>
      <c r="BS61" s="3">
        <v>41913990</v>
      </c>
      <c r="BT61" s="66">
        <f t="shared" si="152"/>
        <v>94.666107653011522</v>
      </c>
      <c r="BU61" s="1">
        <v>44275603</v>
      </c>
      <c r="BV61" s="2">
        <v>0.79860337187791131</v>
      </c>
      <c r="BW61" s="1">
        <v>42654935.450999998</v>
      </c>
      <c r="BX61" s="143">
        <f t="shared" ref="BX61:BX66" si="164">SUM(BW61/BU61)*100</f>
        <v>96.339592373253495</v>
      </c>
      <c r="BY61" s="1">
        <v>1262616</v>
      </c>
      <c r="BZ61" s="2">
        <v>2.8517194898508782</v>
      </c>
      <c r="CA61" s="1">
        <v>43917551.450999998</v>
      </c>
      <c r="CB61" s="83">
        <v>99.191311863104374</v>
      </c>
      <c r="CC61" s="171">
        <v>36648786</v>
      </c>
      <c r="CD61" s="34">
        <f t="shared" si="135"/>
        <v>100.43129338881782</v>
      </c>
      <c r="CE61" s="158">
        <v>36491401</v>
      </c>
      <c r="CF61" s="2">
        <v>0.59088511714692105</v>
      </c>
      <c r="CG61" s="158">
        <v>34615429</v>
      </c>
      <c r="CH61" s="2">
        <v>94.859139554548761</v>
      </c>
      <c r="CI61" s="158">
        <v>978004</v>
      </c>
      <c r="CJ61" s="2">
        <v>2.6800944145718057</v>
      </c>
      <c r="CK61" s="158">
        <v>35593433</v>
      </c>
      <c r="CL61" s="83">
        <v>97.539233969120559</v>
      </c>
      <c r="CM61" s="72">
        <v>32341142.600000001</v>
      </c>
      <c r="CN61" s="34">
        <f t="shared" si="153"/>
        <v>94.596192423081106</v>
      </c>
      <c r="CO61" s="12">
        <v>34188630.399999999</v>
      </c>
      <c r="CP61" s="2">
        <v>0.68186429358728906</v>
      </c>
      <c r="CQ61" s="12">
        <v>29442666.699999999</v>
      </c>
      <c r="CR61" s="2">
        <v>86.118298263272933</v>
      </c>
      <c r="CS61" s="12">
        <v>2542036.2000000002</v>
      </c>
      <c r="CT61" s="2">
        <v>7.4353262188590046</v>
      </c>
      <c r="CU61" s="12">
        <v>31984702.899999999</v>
      </c>
      <c r="CV61" s="83">
        <v>93.553624482131937</v>
      </c>
      <c r="CW61" s="3">
        <v>25966387.600000001</v>
      </c>
      <c r="CX61" s="34">
        <f t="shared" si="154"/>
        <v>96.602167868207175</v>
      </c>
      <c r="CY61" s="1"/>
      <c r="CZ61" s="1">
        <v>26879715.199999999</v>
      </c>
      <c r="DA61" s="34">
        <f t="shared" si="158"/>
        <v>0.85517152853550382</v>
      </c>
      <c r="DB61" s="1">
        <v>23292657.899999999</v>
      </c>
      <c r="DC61" s="34">
        <f t="shared" si="159"/>
        <v>86.655151390889728</v>
      </c>
      <c r="DD61" s="1">
        <v>1586078.6</v>
      </c>
      <c r="DE61" s="34">
        <f t="shared" si="160"/>
        <v>5.9006525485805748</v>
      </c>
      <c r="DF61" s="1">
        <f t="shared" si="70"/>
        <v>24878736.5</v>
      </c>
      <c r="DG61" s="33">
        <f t="shared" si="161"/>
        <v>92.555803939470309</v>
      </c>
      <c r="DH61" s="138"/>
      <c r="DI61" s="33">
        <f t="shared" si="162"/>
        <v>0</v>
      </c>
      <c r="DJ61" s="159"/>
      <c r="DK61" s="160">
        <v>28760881</v>
      </c>
      <c r="DL61" s="142">
        <f t="shared" si="155"/>
        <v>1.0099411437952277</v>
      </c>
      <c r="DM61" s="160">
        <v>25254137.199999999</v>
      </c>
      <c r="DN61" s="142">
        <f>SUM(DM61/DK61)*100</f>
        <v>87.807244847610889</v>
      </c>
      <c r="DO61" s="160">
        <v>1114479.8</v>
      </c>
      <c r="DP61" s="143">
        <f t="shared" si="163"/>
        <v>3.8749849144050907</v>
      </c>
      <c r="DQ61" s="160">
        <f t="shared" si="47"/>
        <v>26368617</v>
      </c>
      <c r="DR61" s="143">
        <f t="shared" si="156"/>
        <v>91.682229762015993</v>
      </c>
      <c r="DS61" s="160">
        <v>28244038.600000001</v>
      </c>
      <c r="DT61" s="169">
        <f t="shared" si="157"/>
        <v>98.202967426484605</v>
      </c>
      <c r="DU61" s="3"/>
      <c r="DV61" s="162">
        <v>8702370.9000000004</v>
      </c>
      <c r="DW61" s="142">
        <f t="shared" si="77"/>
        <v>0.45930014837409355</v>
      </c>
      <c r="DX61" s="1">
        <v>8692534.0999999996</v>
      </c>
      <c r="DY61" s="142">
        <f t="shared" si="78"/>
        <v>99.886964137554742</v>
      </c>
      <c r="DZ61" s="1"/>
      <c r="EA61" s="143">
        <f t="shared" si="79"/>
        <v>0</v>
      </c>
      <c r="EB61" s="1">
        <f t="shared" si="48"/>
        <v>8692534.0999999996</v>
      </c>
      <c r="EC61" s="143">
        <f t="shared" si="80"/>
        <v>99.886964137554742</v>
      </c>
      <c r="ED61" s="1"/>
      <c r="EE61" s="143">
        <f t="shared" si="81"/>
        <v>0</v>
      </c>
      <c r="EF61" s="1"/>
      <c r="EG61" s="1">
        <v>5056035.7</v>
      </c>
      <c r="EH61" s="142">
        <f t="shared" si="82"/>
        <v>0.33025912169748178</v>
      </c>
      <c r="EI61" s="1">
        <v>4916226.7</v>
      </c>
      <c r="EJ61" s="142">
        <f t="shared" si="83"/>
        <v>97.234809872881229</v>
      </c>
      <c r="EK61" s="1"/>
      <c r="EL61" s="143">
        <f t="shared" si="84"/>
        <v>0</v>
      </c>
      <c r="EM61" s="1">
        <f t="shared" si="49"/>
        <v>4916226.7</v>
      </c>
      <c r="EN61" s="143">
        <f t="shared" si="85"/>
        <v>97.234809872881229</v>
      </c>
      <c r="EO61" s="1"/>
      <c r="EP61" s="169">
        <f t="shared" si="86"/>
        <v>0</v>
      </c>
      <c r="EQ61" s="3"/>
      <c r="ER61" s="1">
        <v>3247694.4</v>
      </c>
      <c r="ES61" s="142">
        <f t="shared" si="87"/>
        <v>0.24967238914245185</v>
      </c>
      <c r="ET61" s="1">
        <v>3071325.3</v>
      </c>
      <c r="EU61" s="142">
        <f t="shared" si="88"/>
        <v>94.569405914546635</v>
      </c>
      <c r="EV61" s="1"/>
      <c r="EW61" s="143">
        <f t="shared" si="89"/>
        <v>0</v>
      </c>
      <c r="EX61" s="1">
        <f t="shared" si="50"/>
        <v>3071325.3</v>
      </c>
      <c r="EY61" s="143">
        <f t="shared" si="90"/>
        <v>94.569405914546635</v>
      </c>
      <c r="EZ61" s="1"/>
      <c r="FA61" s="169">
        <f t="shared" si="91"/>
        <v>0</v>
      </c>
      <c r="FB61" s="3"/>
      <c r="FC61" s="1">
        <v>2575831</v>
      </c>
      <c r="FD61" s="142">
        <f t="shared" si="92"/>
        <v>0.2603981540344491</v>
      </c>
      <c r="FE61" s="1">
        <v>2511473.5</v>
      </c>
      <c r="FF61" s="142">
        <f t="shared" si="93"/>
        <v>97.501485928230537</v>
      </c>
      <c r="FG61" s="1">
        <v>41461.199999999997</v>
      </c>
      <c r="FH61" s="143">
        <f t="shared" si="94"/>
        <v>1.6096242338880149</v>
      </c>
      <c r="FI61" s="1">
        <f t="shared" si="51"/>
        <v>2552934.7000000002</v>
      </c>
      <c r="FJ61" s="143">
        <f t="shared" si="95"/>
        <v>99.111110162118564</v>
      </c>
      <c r="FK61" s="1"/>
      <c r="FL61" s="169">
        <f t="shared" si="96"/>
        <v>0</v>
      </c>
      <c r="FM61" s="155"/>
      <c r="FN61" s="1">
        <v>1738156.8</v>
      </c>
      <c r="FO61" s="142">
        <f t="shared" si="97"/>
        <v>0.22944969804826304</v>
      </c>
      <c r="FP61" s="1">
        <v>1729757.7</v>
      </c>
      <c r="FQ61" s="142">
        <f t="shared" si="98"/>
        <v>99.516781224800894</v>
      </c>
      <c r="FR61" s="1"/>
      <c r="FS61" s="143">
        <f t="shared" si="99"/>
        <v>0</v>
      </c>
      <c r="FT61" s="1">
        <f t="shared" si="52"/>
        <v>1729757.7</v>
      </c>
      <c r="FU61" s="143">
        <f t="shared" si="100"/>
        <v>99.516781224800894</v>
      </c>
      <c r="FV61" s="1"/>
      <c r="FW61" s="169">
        <f t="shared" si="101"/>
        <v>0</v>
      </c>
      <c r="FX61" s="3"/>
      <c r="FY61" s="1">
        <v>850580.2</v>
      </c>
      <c r="FZ61" s="142">
        <f t="shared" si="102"/>
        <v>0.17352687243954984</v>
      </c>
      <c r="GA61" s="1">
        <v>850580.1</v>
      </c>
      <c r="GB61" s="142">
        <f t="shared" si="103"/>
        <v>99.999988243319095</v>
      </c>
      <c r="GC61" s="1"/>
      <c r="GD61" s="143">
        <f t="shared" si="104"/>
        <v>0</v>
      </c>
      <c r="GE61" s="1">
        <f t="shared" si="53"/>
        <v>850580.1</v>
      </c>
      <c r="GF61" s="143">
        <f t="shared" si="105"/>
        <v>99.999988243319095</v>
      </c>
      <c r="GG61" s="1"/>
      <c r="GH61" s="169">
        <f t="shared" si="106"/>
        <v>0</v>
      </c>
      <c r="GI61" s="3"/>
      <c r="GJ61" s="1">
        <v>599097.4</v>
      </c>
      <c r="GK61" s="142">
        <f t="shared" si="107"/>
        <v>0.16764701024952042</v>
      </c>
      <c r="GL61" s="1">
        <v>597432.1</v>
      </c>
      <c r="GM61" s="142">
        <f t="shared" si="108"/>
        <v>99.722031843236167</v>
      </c>
      <c r="GN61" s="1"/>
      <c r="GO61" s="143">
        <f t="shared" si="109"/>
        <v>0</v>
      </c>
      <c r="GP61" s="1">
        <f t="shared" si="54"/>
        <v>597432.1</v>
      </c>
      <c r="GQ61" s="143">
        <f t="shared" si="110"/>
        <v>99.722031843236167</v>
      </c>
      <c r="GR61" s="1"/>
      <c r="GS61" s="169">
        <f t="shared" si="111"/>
        <v>0</v>
      </c>
      <c r="GT61" s="3"/>
      <c r="GU61" s="1">
        <v>473476.6</v>
      </c>
      <c r="GV61" s="142">
        <f t="shared" si="112"/>
        <v>0.20387082692639569</v>
      </c>
      <c r="GW61" s="1">
        <v>461439.4</v>
      </c>
      <c r="GX61" s="142">
        <f t="shared" si="113"/>
        <v>97.457699071083994</v>
      </c>
      <c r="GY61" s="1"/>
      <c r="GZ61" s="143">
        <f t="shared" si="114"/>
        <v>0</v>
      </c>
      <c r="HA61" s="1">
        <f t="shared" si="55"/>
        <v>461439.4</v>
      </c>
      <c r="HB61" s="143">
        <f t="shared" si="115"/>
        <v>97.457699071083994</v>
      </c>
      <c r="HC61" s="1"/>
      <c r="HD61" s="169">
        <f t="shared" si="116"/>
        <v>0</v>
      </c>
      <c r="HE61" s="3"/>
      <c r="HF61" s="1">
        <v>375570</v>
      </c>
      <c r="HG61" s="142">
        <f t="shared" si="117"/>
        <v>0.20985026329662271</v>
      </c>
      <c r="HH61" s="1">
        <v>342503.6</v>
      </c>
      <c r="HI61" s="142">
        <f t="shared" si="118"/>
        <v>91.195675905956278</v>
      </c>
      <c r="HJ61" s="1"/>
      <c r="HK61" s="143">
        <f t="shared" si="119"/>
        <v>0</v>
      </c>
      <c r="HL61" s="1">
        <f t="shared" si="56"/>
        <v>342503.6</v>
      </c>
      <c r="HM61" s="143">
        <f t="shared" si="120"/>
        <v>91.195675905956278</v>
      </c>
      <c r="HN61" s="1"/>
      <c r="HO61" s="169">
        <f t="shared" si="121"/>
        <v>0</v>
      </c>
      <c r="HP61" s="1">
        <v>337000</v>
      </c>
      <c r="HQ61" s="142">
        <f t="shared" si="122"/>
        <v>0.24181674188591692</v>
      </c>
      <c r="HR61" s="1">
        <v>317508.8</v>
      </c>
      <c r="HS61" s="142">
        <f t="shared" si="123"/>
        <v>94.216261127596439</v>
      </c>
      <c r="HT61" s="1"/>
      <c r="HU61" s="139"/>
      <c r="HV61" s="1">
        <v>268458.59999999998</v>
      </c>
      <c r="HW61" s="142">
        <f t="shared" si="124"/>
        <v>0.27417919789126316</v>
      </c>
      <c r="HX61" s="1">
        <v>253294.5</v>
      </c>
      <c r="HY61" s="142">
        <f t="shared" si="125"/>
        <v>94.351419548489048</v>
      </c>
      <c r="HZ61" s="1"/>
      <c r="IA61" s="169">
        <f t="shared" si="126"/>
        <v>0</v>
      </c>
      <c r="IB61" s="1">
        <v>204259.5</v>
      </c>
      <c r="IC61" s="142">
        <f t="shared" si="127"/>
        <v>0.27538319130308686</v>
      </c>
      <c r="ID61" s="1">
        <v>194945.3</v>
      </c>
      <c r="IE61" s="142">
        <f t="shared" si="128"/>
        <v>95.440016253833974</v>
      </c>
      <c r="IF61" s="1"/>
      <c r="IG61" s="139"/>
      <c r="IH61" s="1">
        <v>145928.1</v>
      </c>
      <c r="II61" s="142">
        <f t="shared" si="129"/>
        <v>0.2273733892160715</v>
      </c>
      <c r="IJ61" s="1">
        <v>134068.20000000001</v>
      </c>
      <c r="IK61" s="142">
        <f t="shared" si="130"/>
        <v>91.872778443630807</v>
      </c>
      <c r="IL61" s="1"/>
      <c r="IM61" s="169">
        <f t="shared" si="131"/>
        <v>0</v>
      </c>
      <c r="IN61" s="1">
        <v>103965.8</v>
      </c>
      <c r="IO61" s="142">
        <f t="shared" si="132"/>
        <v>0.25784023397631384</v>
      </c>
      <c r="IP61" s="1">
        <v>95258.3</v>
      </c>
      <c r="IQ61" s="142">
        <f t="shared" si="133"/>
        <v>91.624649644402297</v>
      </c>
      <c r="IR61" s="1"/>
      <c r="IS61" s="169">
        <f t="shared" si="134"/>
        <v>0</v>
      </c>
    </row>
    <row r="62" spans="1:253" s="96" customFormat="1" x14ac:dyDescent="0.2">
      <c r="A62" s="198" t="s">
        <v>15</v>
      </c>
      <c r="B62" s="50">
        <f>SUM(B61)</f>
        <v>48606932.601000004</v>
      </c>
      <c r="C62" s="41">
        <f t="shared" si="146"/>
        <v>100.27987169799906</v>
      </c>
      <c r="D62" s="42">
        <f>SUM(D61)</f>
        <v>45759314.968999997</v>
      </c>
      <c r="E62" s="40">
        <f>SUM(E61)</f>
        <v>48471275.219999999</v>
      </c>
      <c r="F62" s="41">
        <f>SUM(E62/E$82)*100</f>
        <v>0.5620829065084596</v>
      </c>
      <c r="G62" s="40">
        <f>SUM(G61)</f>
        <v>0</v>
      </c>
      <c r="H62" s="40">
        <f>SUM(H61)</f>
        <v>48471275.219999999</v>
      </c>
      <c r="I62" s="40">
        <f>SUM(I61)</f>
        <v>46880195.773999996</v>
      </c>
      <c r="J62" s="41">
        <f>SUM(I62/E62)*100</f>
        <v>96.717479705705173</v>
      </c>
      <c r="K62" s="40">
        <f>SUM(K61)</f>
        <v>1112140.3840000043</v>
      </c>
      <c r="L62" s="41">
        <f>SUM(K62/E62)*100</f>
        <v>2.2944318649597193</v>
      </c>
      <c r="M62" s="40">
        <f>SUM(M61)</f>
        <v>47992336.158</v>
      </c>
      <c r="N62" s="43">
        <f>SUM(M62/E62)*100</f>
        <v>99.011911570664893</v>
      </c>
      <c r="O62" s="14">
        <v>42111629.743000001</v>
      </c>
      <c r="P62" s="41">
        <f t="shared" si="147"/>
        <v>94.908683712189713</v>
      </c>
      <c r="Q62" s="15">
        <v>44370681.476000004</v>
      </c>
      <c r="R62" s="15">
        <v>44370681.476000011</v>
      </c>
      <c r="S62" s="16">
        <v>0.42249857767065202</v>
      </c>
      <c r="T62" s="15">
        <v>0</v>
      </c>
      <c r="U62" s="15">
        <v>44370681.476000011</v>
      </c>
      <c r="V62" s="15">
        <v>41391623.743000001</v>
      </c>
      <c r="W62" s="16">
        <v>93.285977059848918</v>
      </c>
      <c r="X62" s="15">
        <v>568257.37800000038</v>
      </c>
      <c r="Y62" s="16">
        <v>1.2807046434645575</v>
      </c>
      <c r="Z62" s="15">
        <v>41959881.120999999</v>
      </c>
      <c r="AA62" s="19">
        <v>94.566681703313463</v>
      </c>
      <c r="AB62" s="71">
        <v>42550501.887000002</v>
      </c>
      <c r="AC62" s="41">
        <f t="shared" si="148"/>
        <v>96.502608999248068</v>
      </c>
      <c r="AD62" s="15">
        <v>43643392.24000001</v>
      </c>
      <c r="AE62" s="15">
        <v>44092592.240000002</v>
      </c>
      <c r="AF62" s="17">
        <v>0.51527811381854638</v>
      </c>
      <c r="AG62" s="15">
        <v>1112113.8249999997</v>
      </c>
      <c r="AH62" s="15">
        <v>42980478.414999999</v>
      </c>
      <c r="AI62" s="15">
        <v>41569319.631000005</v>
      </c>
      <c r="AJ62" s="65">
        <v>94.277332130382362</v>
      </c>
      <c r="AK62" s="15">
        <v>469292.62399999524</v>
      </c>
      <c r="AL62" s="173">
        <v>1.0643343930553975</v>
      </c>
      <c r="AM62" s="15">
        <v>42038612.255000003</v>
      </c>
      <c r="AN62" s="85">
        <v>95.34166652343778</v>
      </c>
      <c r="AO62" s="14">
        <v>56182282.443999998</v>
      </c>
      <c r="AP62" s="41">
        <f t="shared" si="149"/>
        <v>91.996363523564639</v>
      </c>
      <c r="AQ62" s="15">
        <v>61070112.222000003</v>
      </c>
      <c r="AR62" s="17">
        <v>0.77483652873387387</v>
      </c>
      <c r="AS62" s="15">
        <v>55609214.955999993</v>
      </c>
      <c r="AT62" s="17">
        <v>91.057987176855448</v>
      </c>
      <c r="AU62" s="15">
        <v>3088145.6020000009</v>
      </c>
      <c r="AV62" s="17">
        <v>5.0567216755293956</v>
      </c>
      <c r="AW62" s="15">
        <v>58697360.557999991</v>
      </c>
      <c r="AX62" s="19">
        <v>96.114708852384837</v>
      </c>
      <c r="AY62" s="14">
        <v>58711013.385000005</v>
      </c>
      <c r="AZ62" s="17">
        <f t="shared" si="150"/>
        <v>92.960986008112158</v>
      </c>
      <c r="BA62" s="15">
        <v>63156616.454000004</v>
      </c>
      <c r="BB62" s="17">
        <v>0.81803203328002883</v>
      </c>
      <c r="BC62" s="15">
        <v>59450284.497999996</v>
      </c>
      <c r="BD62" s="17">
        <v>94.131522294739284</v>
      </c>
      <c r="BE62" s="15">
        <v>1800009.3059999999</v>
      </c>
      <c r="BF62" s="17">
        <v>2.8500724184789621</v>
      </c>
      <c r="BG62" s="15">
        <v>61250293.803999998</v>
      </c>
      <c r="BH62" s="19">
        <v>96.981594713218257</v>
      </c>
      <c r="BI62" s="14">
        <v>51367829.508000001</v>
      </c>
      <c r="BJ62" s="17">
        <f t="shared" si="151"/>
        <v>96.844352837619297</v>
      </c>
      <c r="BK62" s="15">
        <v>53041636.402000003</v>
      </c>
      <c r="BL62" s="17">
        <v>0.66685891472259695</v>
      </c>
      <c r="BM62" s="15">
        <v>51888734.455000006</v>
      </c>
      <c r="BN62" s="17">
        <v>97.826420855001146</v>
      </c>
      <c r="BO62" s="15">
        <v>900572.71699999995</v>
      </c>
      <c r="BP62" s="17">
        <v>1.6978599796103628</v>
      </c>
      <c r="BQ62" s="15">
        <v>52789307.172000006</v>
      </c>
      <c r="BR62" s="19">
        <v>99.524280834611503</v>
      </c>
      <c r="BS62" s="167">
        <f>SUM(BS61)</f>
        <v>41913990</v>
      </c>
      <c r="BT62" s="65">
        <f t="shared" si="152"/>
        <v>94.666107653011522</v>
      </c>
      <c r="BU62" s="160">
        <f>SUM(BU61)</f>
        <v>44275603</v>
      </c>
      <c r="BV62" s="34">
        <f>SUM(BU62/BU$82)*100</f>
        <v>0.7622987238014225</v>
      </c>
      <c r="BW62" s="160">
        <f>SUM(BW61)</f>
        <v>42654935.450999998</v>
      </c>
      <c r="BX62" s="34">
        <f t="shared" si="164"/>
        <v>96.339592373253495</v>
      </c>
      <c r="BY62" s="160">
        <f>SUM(BY61)</f>
        <v>1262616</v>
      </c>
      <c r="BZ62" s="175"/>
      <c r="CA62" s="160">
        <f>SUM(BW62+BY62)</f>
        <v>43917551.450999998</v>
      </c>
      <c r="CB62" s="176"/>
      <c r="CC62" s="167">
        <f>SUM(CC61)</f>
        <v>36648786</v>
      </c>
      <c r="CD62" s="34">
        <f t="shared" si="135"/>
        <v>100.43129338881782</v>
      </c>
      <c r="CE62" s="160">
        <f>SUM(CE61)</f>
        <v>36491401</v>
      </c>
      <c r="CF62" s="34">
        <f>SUM(CE62/CE$82)*100</f>
        <v>0.57552191771741557</v>
      </c>
      <c r="CG62" s="160">
        <f>SUM(CG61)</f>
        <v>34615429</v>
      </c>
      <c r="CH62" s="44">
        <f>SUM(CG62/CE62)*100</f>
        <v>94.859139554548761</v>
      </c>
      <c r="CI62" s="160">
        <f>SUM(CI61)</f>
        <v>978004</v>
      </c>
      <c r="CJ62" s="44">
        <f>SUM(CI62/CE62)*100</f>
        <v>2.6800944145718057</v>
      </c>
      <c r="CK62" s="160">
        <f>SUM(CK61)</f>
        <v>35593433</v>
      </c>
      <c r="CL62" s="18">
        <f>SUM(CK62/CE62)*100</f>
        <v>97.539233969120559</v>
      </c>
      <c r="CM62" s="167">
        <f>SUM(CM61)</f>
        <v>32341142.600000001</v>
      </c>
      <c r="CN62" s="34">
        <f t="shared" si="153"/>
        <v>94.596192423081106</v>
      </c>
      <c r="CO62" s="160">
        <f>SUM(CO61)</f>
        <v>34188630.399999999</v>
      </c>
      <c r="CP62" s="44">
        <f>SUM(CO62/CO$82)*100</f>
        <v>0.66597994223393986</v>
      </c>
      <c r="CQ62" s="160">
        <f>SUM(CQ61)</f>
        <v>29442666.699999999</v>
      </c>
      <c r="CR62" s="44">
        <f>SUM(CQ62/CO62)*100</f>
        <v>86.118298263272933</v>
      </c>
      <c r="CS62" s="160">
        <f>SUM(CS61)</f>
        <v>2542036.2000000002</v>
      </c>
      <c r="CT62" s="44">
        <f>SUM(CS62/CO62)*100</f>
        <v>7.4353262188590046</v>
      </c>
      <c r="CU62" s="160">
        <f>SUM(CU61)</f>
        <v>31984702.899999999</v>
      </c>
      <c r="CV62" s="18">
        <f>SUM(CU62/CO62)*100</f>
        <v>93.553624482131937</v>
      </c>
      <c r="CW62" s="167">
        <f>SUM(CW61)</f>
        <v>25966387.600000001</v>
      </c>
      <c r="CX62" s="34">
        <f t="shared" si="154"/>
        <v>96.602167868207175</v>
      </c>
      <c r="CY62" s="160"/>
      <c r="CZ62" s="160">
        <f>SUM(CZ61)</f>
        <v>26879715.199999999</v>
      </c>
      <c r="DA62" s="44">
        <f t="shared" si="158"/>
        <v>0.85517152853550382</v>
      </c>
      <c r="DB62" s="160">
        <f>SUM(DB61)</f>
        <v>23292657.899999999</v>
      </c>
      <c r="DC62" s="44">
        <f t="shared" si="159"/>
        <v>86.655151390889728</v>
      </c>
      <c r="DD62" s="160">
        <f>SUM(DD61)</f>
        <v>1586078.6</v>
      </c>
      <c r="DE62" s="44">
        <f t="shared" si="160"/>
        <v>5.9006525485805748</v>
      </c>
      <c r="DF62" s="160">
        <f t="shared" si="70"/>
        <v>24878736.5</v>
      </c>
      <c r="DG62" s="18">
        <f t="shared" si="161"/>
        <v>92.555803939470309</v>
      </c>
      <c r="DH62" s="165"/>
      <c r="DI62" s="18">
        <f t="shared" si="162"/>
        <v>0</v>
      </c>
      <c r="DJ62" s="165"/>
      <c r="DK62" s="160">
        <f>SUM(DK61)</f>
        <v>28760881</v>
      </c>
      <c r="DL62" s="166">
        <f t="shared" si="155"/>
        <v>1.0099411437952277</v>
      </c>
      <c r="DM62" s="160">
        <f>SUM(DM61)</f>
        <v>25254137.199999999</v>
      </c>
      <c r="DN62" s="160"/>
      <c r="DO62" s="160">
        <f>SUM(DO61)</f>
        <v>1114479.8</v>
      </c>
      <c r="DP62" s="34">
        <f t="shared" si="163"/>
        <v>3.8749849144050907</v>
      </c>
      <c r="DQ62" s="160">
        <f t="shared" si="47"/>
        <v>26368617</v>
      </c>
      <c r="DR62" s="34">
        <f t="shared" si="156"/>
        <v>91.682229762015993</v>
      </c>
      <c r="DS62" s="160">
        <f>SUM(DS61)</f>
        <v>28244038.600000001</v>
      </c>
      <c r="DT62" s="33">
        <f t="shared" si="157"/>
        <v>98.202967426484605</v>
      </c>
      <c r="DU62" s="167"/>
      <c r="DV62" s="160">
        <f>SUM(DV61)</f>
        <v>8702370.9000000004</v>
      </c>
      <c r="DW62" s="166">
        <f t="shared" si="77"/>
        <v>0.45930014837409355</v>
      </c>
      <c r="DX62" s="160">
        <f>SUM(DX61)</f>
        <v>8692534.0999999996</v>
      </c>
      <c r="DY62" s="166">
        <f t="shared" si="78"/>
        <v>99.886964137554742</v>
      </c>
      <c r="DZ62" s="160">
        <f>SUM(DZ61)</f>
        <v>0</v>
      </c>
      <c r="EA62" s="34">
        <f t="shared" si="79"/>
        <v>0</v>
      </c>
      <c r="EB62" s="160">
        <f>SUM(EB61)</f>
        <v>8692534.0999999996</v>
      </c>
      <c r="EC62" s="34">
        <f t="shared" si="80"/>
        <v>99.886964137554742</v>
      </c>
      <c r="ED62" s="160"/>
      <c r="EE62" s="34">
        <f t="shared" si="81"/>
        <v>0</v>
      </c>
      <c r="EF62" s="160"/>
      <c r="EG62" s="160">
        <f>SUM(EG61)</f>
        <v>5056035.7</v>
      </c>
      <c r="EH62" s="166">
        <f t="shared" si="82"/>
        <v>0.33025912169748178</v>
      </c>
      <c r="EI62" s="160">
        <f>SUM(EI61)</f>
        <v>4916226.7</v>
      </c>
      <c r="EJ62" s="166">
        <f t="shared" si="83"/>
        <v>97.234809872881229</v>
      </c>
      <c r="EK62" s="160"/>
      <c r="EL62" s="34">
        <f t="shared" si="84"/>
        <v>0</v>
      </c>
      <c r="EM62" s="160">
        <f>SUM(EM61)</f>
        <v>4916226.7</v>
      </c>
      <c r="EN62" s="34">
        <f t="shared" si="85"/>
        <v>97.234809872881229</v>
      </c>
      <c r="EO62" s="160"/>
      <c r="EP62" s="33">
        <f t="shared" si="86"/>
        <v>0</v>
      </c>
      <c r="EQ62" s="167"/>
      <c r="ER62" s="160">
        <f>SUM(ER61)</f>
        <v>3247694.4</v>
      </c>
      <c r="ES62" s="166">
        <f t="shared" si="87"/>
        <v>0.24967238914245185</v>
      </c>
      <c r="ET62" s="160">
        <f>SUM(ET61)</f>
        <v>3071325.3</v>
      </c>
      <c r="EU62" s="166">
        <f t="shared" si="88"/>
        <v>94.569405914546635</v>
      </c>
      <c r="EV62" s="160"/>
      <c r="EW62" s="34">
        <f t="shared" si="89"/>
        <v>0</v>
      </c>
      <c r="EX62" s="160">
        <f>SUM(EX61)</f>
        <v>3071325.3</v>
      </c>
      <c r="EY62" s="34">
        <f t="shared" si="90"/>
        <v>94.569405914546635</v>
      </c>
      <c r="EZ62" s="160"/>
      <c r="FA62" s="33">
        <f t="shared" si="91"/>
        <v>0</v>
      </c>
      <c r="FB62" s="167"/>
      <c r="FC62" s="160">
        <f>SUM(FC61)</f>
        <v>2575831</v>
      </c>
      <c r="FD62" s="166">
        <f t="shared" si="92"/>
        <v>0.2603981540344491</v>
      </c>
      <c r="FE62" s="160">
        <f>SUM(FE61)</f>
        <v>2511473.5</v>
      </c>
      <c r="FF62" s="166">
        <f t="shared" si="93"/>
        <v>97.501485928230537</v>
      </c>
      <c r="FG62" s="160">
        <f>SUM(FG61)</f>
        <v>41461.199999999997</v>
      </c>
      <c r="FH62" s="34">
        <f t="shared" si="94"/>
        <v>1.6096242338880149</v>
      </c>
      <c r="FI62" s="160">
        <f>SUM(FI61)</f>
        <v>2552934.7000000002</v>
      </c>
      <c r="FJ62" s="34">
        <f t="shared" si="95"/>
        <v>99.111110162118564</v>
      </c>
      <c r="FK62" s="160"/>
      <c r="FL62" s="33">
        <f t="shared" si="96"/>
        <v>0</v>
      </c>
      <c r="FM62" s="168"/>
      <c r="FN62" s="160">
        <f>SUM(FN61)</f>
        <v>1738156.8</v>
      </c>
      <c r="FO62" s="166">
        <f t="shared" si="97"/>
        <v>0.22944969804826304</v>
      </c>
      <c r="FP62" s="160">
        <f>SUM(FP61)</f>
        <v>1729757.7</v>
      </c>
      <c r="FQ62" s="166">
        <f t="shared" si="98"/>
        <v>99.516781224800894</v>
      </c>
      <c r="FR62" s="160"/>
      <c r="FS62" s="34">
        <f t="shared" si="99"/>
        <v>0</v>
      </c>
      <c r="FT62" s="160">
        <f>SUM(FT61)</f>
        <v>1729757.7</v>
      </c>
      <c r="FU62" s="34">
        <f t="shared" si="100"/>
        <v>99.516781224800894</v>
      </c>
      <c r="FV62" s="160"/>
      <c r="FW62" s="33">
        <f t="shared" si="101"/>
        <v>0</v>
      </c>
      <c r="FX62" s="167"/>
      <c r="FY62" s="160">
        <f>SUM(FY61)</f>
        <v>850580.2</v>
      </c>
      <c r="FZ62" s="166">
        <f t="shared" si="102"/>
        <v>0.17352687243954984</v>
      </c>
      <c r="GA62" s="160">
        <f>SUM(GA61)</f>
        <v>850580.1</v>
      </c>
      <c r="GB62" s="166">
        <f t="shared" si="103"/>
        <v>99.999988243319095</v>
      </c>
      <c r="GC62" s="160"/>
      <c r="GD62" s="34">
        <f t="shared" si="104"/>
        <v>0</v>
      </c>
      <c r="GE62" s="160">
        <f>SUM(GE61)</f>
        <v>850580.1</v>
      </c>
      <c r="GF62" s="34">
        <f t="shared" si="105"/>
        <v>99.999988243319095</v>
      </c>
      <c r="GG62" s="160"/>
      <c r="GH62" s="33">
        <f t="shared" si="106"/>
        <v>0</v>
      </c>
      <c r="GI62" s="167"/>
      <c r="GJ62" s="160">
        <f>SUM(GJ61)</f>
        <v>599097.4</v>
      </c>
      <c r="GK62" s="166">
        <f t="shared" si="107"/>
        <v>0.16764701024952042</v>
      </c>
      <c r="GL62" s="160">
        <f>SUM(GL61)</f>
        <v>597432.1</v>
      </c>
      <c r="GM62" s="166">
        <f t="shared" si="108"/>
        <v>99.722031843236167</v>
      </c>
      <c r="GN62" s="160"/>
      <c r="GO62" s="34">
        <f t="shared" si="109"/>
        <v>0</v>
      </c>
      <c r="GP62" s="160">
        <f>SUM(GP61)</f>
        <v>597432.1</v>
      </c>
      <c r="GQ62" s="34">
        <f t="shared" si="110"/>
        <v>99.722031843236167</v>
      </c>
      <c r="GR62" s="160"/>
      <c r="GS62" s="33">
        <f t="shared" si="111"/>
        <v>0</v>
      </c>
      <c r="GT62" s="167"/>
      <c r="GU62" s="160">
        <f>SUM(GU61)</f>
        <v>473476.6</v>
      </c>
      <c r="GV62" s="166">
        <f t="shared" si="112"/>
        <v>0.20387082692639569</v>
      </c>
      <c r="GW62" s="160">
        <f>SUM(GW61)</f>
        <v>461439.4</v>
      </c>
      <c r="GX62" s="166">
        <f t="shared" si="113"/>
        <v>97.457699071083994</v>
      </c>
      <c r="GY62" s="160"/>
      <c r="GZ62" s="34">
        <f t="shared" si="114"/>
        <v>0</v>
      </c>
      <c r="HA62" s="160">
        <f>SUM(HA61)</f>
        <v>461439.4</v>
      </c>
      <c r="HB62" s="34">
        <f t="shared" si="115"/>
        <v>97.457699071083994</v>
      </c>
      <c r="HC62" s="160"/>
      <c r="HD62" s="33">
        <f t="shared" si="116"/>
        <v>0</v>
      </c>
      <c r="HE62" s="167"/>
      <c r="HF62" s="160">
        <f>SUM(HF61)</f>
        <v>375570</v>
      </c>
      <c r="HG62" s="166">
        <f t="shared" si="117"/>
        <v>0.20985026329662271</v>
      </c>
      <c r="HH62" s="160">
        <f>SUM(HH61)</f>
        <v>342503.6</v>
      </c>
      <c r="HI62" s="166">
        <f t="shared" si="118"/>
        <v>91.195675905956278</v>
      </c>
      <c r="HJ62" s="160"/>
      <c r="HK62" s="34">
        <f t="shared" si="119"/>
        <v>0</v>
      </c>
      <c r="HL62" s="160">
        <f>SUM(HL61)</f>
        <v>342503.6</v>
      </c>
      <c r="HM62" s="34">
        <f t="shared" si="120"/>
        <v>91.195675905956278</v>
      </c>
      <c r="HN62" s="160"/>
      <c r="HO62" s="33">
        <f t="shared" si="121"/>
        <v>0</v>
      </c>
      <c r="HP62" s="160">
        <f>SUM(HP61)</f>
        <v>337000</v>
      </c>
      <c r="HQ62" s="166">
        <f t="shared" si="122"/>
        <v>0.24181674188591692</v>
      </c>
      <c r="HR62" s="160">
        <f>SUM(HR61)</f>
        <v>317508.8</v>
      </c>
      <c r="HS62" s="166">
        <f t="shared" si="123"/>
        <v>94.216261127596439</v>
      </c>
      <c r="HT62" s="160"/>
      <c r="HU62" s="174"/>
      <c r="HV62" s="160">
        <f>SUM(HV61)</f>
        <v>268458.59999999998</v>
      </c>
      <c r="HW62" s="166">
        <f t="shared" si="124"/>
        <v>0.27417919789126316</v>
      </c>
      <c r="HX62" s="160">
        <f>SUM(HX61)</f>
        <v>253294.5</v>
      </c>
      <c r="HY62" s="166">
        <f t="shared" si="125"/>
        <v>94.351419548489048</v>
      </c>
      <c r="HZ62" s="160"/>
      <c r="IA62" s="33">
        <f t="shared" si="126"/>
        <v>0</v>
      </c>
      <c r="IB62" s="160">
        <f>SUM(IB61)</f>
        <v>204259.5</v>
      </c>
      <c r="IC62" s="166">
        <f t="shared" si="127"/>
        <v>0.27538319130308686</v>
      </c>
      <c r="ID62" s="160">
        <f>SUM(ID61)</f>
        <v>194945.3</v>
      </c>
      <c r="IE62" s="166">
        <f t="shared" si="128"/>
        <v>95.440016253833974</v>
      </c>
      <c r="IF62" s="160"/>
      <c r="IG62" s="174"/>
      <c r="IH62" s="160">
        <f>SUM(IH61)</f>
        <v>145928.1</v>
      </c>
      <c r="II62" s="166">
        <f t="shared" si="129"/>
        <v>0.2273733892160715</v>
      </c>
      <c r="IJ62" s="160">
        <f>SUM(IJ61)</f>
        <v>134068.20000000001</v>
      </c>
      <c r="IK62" s="166">
        <f t="shared" si="130"/>
        <v>91.872778443630807</v>
      </c>
      <c r="IL62" s="160"/>
      <c r="IM62" s="33">
        <f t="shared" si="131"/>
        <v>0</v>
      </c>
      <c r="IN62" s="160">
        <f>SUM(IN61)</f>
        <v>103965.8</v>
      </c>
      <c r="IO62" s="166">
        <f t="shared" si="132"/>
        <v>0.25784023397631384</v>
      </c>
      <c r="IP62" s="160">
        <f>SUM(IP61)</f>
        <v>95258.3</v>
      </c>
      <c r="IQ62" s="166">
        <f t="shared" si="133"/>
        <v>91.624649644402297</v>
      </c>
      <c r="IR62" s="160"/>
      <c r="IS62" s="33">
        <f t="shared" si="134"/>
        <v>0</v>
      </c>
    </row>
    <row r="63" spans="1:253" x14ac:dyDescent="0.2">
      <c r="A63" s="193" t="s">
        <v>121</v>
      </c>
      <c r="B63" s="47">
        <v>102104165.03299999</v>
      </c>
      <c r="C63" s="52">
        <f t="shared" si="146"/>
        <v>94.723720810365293</v>
      </c>
      <c r="D63" s="23">
        <v>104391210.21700002</v>
      </c>
      <c r="E63" s="23">
        <v>107791548.051</v>
      </c>
      <c r="F63" s="29">
        <v>1.2499730273354333</v>
      </c>
      <c r="G63" s="23">
        <v>0</v>
      </c>
      <c r="H63" s="23">
        <v>107791548.051</v>
      </c>
      <c r="I63" s="23">
        <v>93979296.147999987</v>
      </c>
      <c r="J63" s="29">
        <v>87.186145711104416</v>
      </c>
      <c r="K63" s="7">
        <v>6432341.2610000074</v>
      </c>
      <c r="L63" s="29">
        <v>5.9673892594590434</v>
      </c>
      <c r="M63" s="23">
        <v>100411637.40899999</v>
      </c>
      <c r="N63" s="54">
        <v>93.153534970563456</v>
      </c>
      <c r="O63" s="3">
        <v>95811644.313000008</v>
      </c>
      <c r="P63" s="52">
        <f t="shared" si="147"/>
        <v>96.49471783863342</v>
      </c>
      <c r="Q63" s="1">
        <v>97012875.758999988</v>
      </c>
      <c r="R63" s="1">
        <v>99292113.039000005</v>
      </c>
      <c r="S63" s="2">
        <v>0.94546162324737271</v>
      </c>
      <c r="T63" s="1">
        <v>0</v>
      </c>
      <c r="U63" s="1">
        <v>99292113.039000005</v>
      </c>
      <c r="V63" s="1">
        <v>91547102.841000006</v>
      </c>
      <c r="W63" s="2">
        <v>92.199773012225137</v>
      </c>
      <c r="X63" s="1">
        <v>1961906.9580000022</v>
      </c>
      <c r="Y63" s="2">
        <v>1.9758940543740906</v>
      </c>
      <c r="Z63" s="1">
        <v>93509009.79900001</v>
      </c>
      <c r="AA63" s="4">
        <v>94.175667066599232</v>
      </c>
      <c r="AB63" s="138">
        <v>88790695.733999997</v>
      </c>
      <c r="AC63" s="52">
        <f t="shared" si="148"/>
        <v>92.022993224557354</v>
      </c>
      <c r="AD63" s="1">
        <v>94133943.468999982</v>
      </c>
      <c r="AE63" s="1">
        <v>96487511.025999993</v>
      </c>
      <c r="AF63" s="6">
        <v>1.1275794904029321</v>
      </c>
      <c r="AG63" s="1">
        <v>1850000</v>
      </c>
      <c r="AH63" s="1">
        <v>94637511.025999993</v>
      </c>
      <c r="AI63" s="1">
        <v>89037918.342999995</v>
      </c>
      <c r="AJ63" s="11">
        <v>92.279215616835017</v>
      </c>
      <c r="AK63" s="1">
        <v>1495089.4019999937</v>
      </c>
      <c r="AL63" s="172">
        <v>1.5495159799459639</v>
      </c>
      <c r="AM63" s="1">
        <v>90533007.74499999</v>
      </c>
      <c r="AN63" s="86">
        <v>93.828731596780983</v>
      </c>
      <c r="AO63" s="3">
        <v>80370534.400999993</v>
      </c>
      <c r="AP63" s="52">
        <f t="shared" si="149"/>
        <v>96.182970704098281</v>
      </c>
      <c r="AQ63" s="1">
        <v>83560045.829999998</v>
      </c>
      <c r="AR63" s="6">
        <v>1.0601810524991409</v>
      </c>
      <c r="AS63" s="1">
        <v>82499250.834000006</v>
      </c>
      <c r="AT63" s="6">
        <v>98.730499743671587</v>
      </c>
      <c r="AU63" s="1">
        <v>644294.94799999997</v>
      </c>
      <c r="AV63" s="6">
        <v>0.77105624057554445</v>
      </c>
      <c r="AW63" s="1">
        <v>83143545.782000005</v>
      </c>
      <c r="AX63" s="4">
        <v>99.501555984247119</v>
      </c>
      <c r="AY63" s="3">
        <v>76157009.487000003</v>
      </c>
      <c r="AZ63" s="170">
        <f t="shared" si="150"/>
        <v>102.67906802620352</v>
      </c>
      <c r="BA63" s="1">
        <v>74169946.17400001</v>
      </c>
      <c r="BB63" s="6">
        <v>0.96068148174433754</v>
      </c>
      <c r="BC63" s="1">
        <v>73431832.49000001</v>
      </c>
      <c r="BD63" s="6">
        <v>99.004834542729185</v>
      </c>
      <c r="BE63" s="1">
        <v>613133.56000000006</v>
      </c>
      <c r="BF63" s="6">
        <v>0.8266603814995509</v>
      </c>
      <c r="BG63" s="1">
        <v>74044966.050000012</v>
      </c>
      <c r="BH63" s="4">
        <v>99.83149492422875</v>
      </c>
      <c r="BI63" s="156">
        <v>69414597.605000019</v>
      </c>
      <c r="BJ63" s="170">
        <f t="shared" si="151"/>
        <v>98.084209629360814</v>
      </c>
      <c r="BK63" s="1">
        <v>70770410.311000004</v>
      </c>
      <c r="BL63" s="6">
        <v>0.88975156529459642</v>
      </c>
      <c r="BM63" s="1">
        <v>67783403.340999991</v>
      </c>
      <c r="BN63" s="6">
        <v>95.779299629783637</v>
      </c>
      <c r="BO63" s="1">
        <v>2507599.6409999998</v>
      </c>
      <c r="BP63" s="6">
        <v>3.5432882612667824</v>
      </c>
      <c r="BQ63" s="1">
        <v>70291002.981999993</v>
      </c>
      <c r="BR63" s="4">
        <v>99.322587891050432</v>
      </c>
      <c r="BS63" s="3">
        <v>53944354</v>
      </c>
      <c r="BT63" s="66">
        <f t="shared" si="152"/>
        <v>96.615219125475377</v>
      </c>
      <c r="BU63" s="1">
        <v>55834220</v>
      </c>
      <c r="BV63" s="2">
        <v>1.0070872746368495</v>
      </c>
      <c r="BW63" s="1">
        <v>51753023</v>
      </c>
      <c r="BX63" s="143">
        <f t="shared" si="164"/>
        <v>92.690509511908644</v>
      </c>
      <c r="BY63" s="1">
        <v>3099872</v>
      </c>
      <c r="BZ63" s="2">
        <v>5.5519213844126414</v>
      </c>
      <c r="CA63" s="1">
        <v>54852895</v>
      </c>
      <c r="CB63" s="83">
        <v>98.242430896321281</v>
      </c>
      <c r="CC63" s="171">
        <v>46835798</v>
      </c>
      <c r="CD63" s="34">
        <f t="shared" si="135"/>
        <v>101.13955898418614</v>
      </c>
      <c r="CE63" s="158">
        <v>46308090</v>
      </c>
      <c r="CF63" s="2">
        <v>0.74984134438960459</v>
      </c>
      <c r="CG63" s="158">
        <v>45547121.100000001</v>
      </c>
      <c r="CH63" s="2">
        <v>98.356725790245292</v>
      </c>
      <c r="CI63" s="158">
        <v>552680</v>
      </c>
      <c r="CJ63" s="2">
        <v>1.1934847669165365</v>
      </c>
      <c r="CK63" s="158">
        <v>46099801.100000001</v>
      </c>
      <c r="CL63" s="83">
        <v>99.550210557161833</v>
      </c>
      <c r="CM63" s="72">
        <v>33970389.299999997</v>
      </c>
      <c r="CN63" s="34">
        <f t="shared" si="153"/>
        <v>99.254505237315598</v>
      </c>
      <c r="CO63" s="12">
        <v>34225538.900000006</v>
      </c>
      <c r="CP63" s="2">
        <v>0.6826004034573081</v>
      </c>
      <c r="CQ63" s="12">
        <v>30155860.699999996</v>
      </c>
      <c r="CR63" s="2">
        <v>88.109235586061118</v>
      </c>
      <c r="CS63" s="12">
        <v>1740460.9</v>
      </c>
      <c r="CT63" s="2">
        <v>5.0852695266107251</v>
      </c>
      <c r="CU63" s="12">
        <v>31896321.599999994</v>
      </c>
      <c r="CV63" s="83">
        <v>93.194505112671834</v>
      </c>
      <c r="CW63" s="3">
        <v>22017336.600000001</v>
      </c>
      <c r="CX63" s="34">
        <f t="shared" si="154"/>
        <v>99.414913998564074</v>
      </c>
      <c r="CY63" s="1"/>
      <c r="CZ63" s="1">
        <v>22146915.100000001</v>
      </c>
      <c r="DA63" s="34">
        <f t="shared" si="158"/>
        <v>0.7045986572957823</v>
      </c>
      <c r="DB63" s="1">
        <v>20282033.199999999</v>
      </c>
      <c r="DC63" s="34">
        <f t="shared" si="159"/>
        <v>91.579495872994059</v>
      </c>
      <c r="DD63" s="1">
        <v>965486.1</v>
      </c>
      <c r="DE63" s="34">
        <f t="shared" si="160"/>
        <v>4.3594608804004489</v>
      </c>
      <c r="DF63" s="1">
        <f t="shared" si="70"/>
        <v>21247519.300000001</v>
      </c>
      <c r="DG63" s="33">
        <f t="shared" si="161"/>
        <v>95.938956753394507</v>
      </c>
      <c r="DH63" s="138"/>
      <c r="DI63" s="33">
        <f t="shared" si="162"/>
        <v>0</v>
      </c>
      <c r="DJ63" s="159"/>
      <c r="DK63" s="160">
        <v>16497536.300000001</v>
      </c>
      <c r="DL63" s="142">
        <f t="shared" si="155"/>
        <v>0.57931259757395082</v>
      </c>
      <c r="DM63" s="160">
        <v>14296723</v>
      </c>
      <c r="DN63" s="142">
        <f>SUM(DM63/DK63)*100</f>
        <v>86.659745673661575</v>
      </c>
      <c r="DO63" s="160">
        <v>528680.4</v>
      </c>
      <c r="DP63" s="143">
        <f t="shared" si="163"/>
        <v>3.2046021320165243</v>
      </c>
      <c r="DQ63" s="160">
        <f t="shared" si="47"/>
        <v>14825403.4</v>
      </c>
      <c r="DR63" s="143">
        <f t="shared" si="156"/>
        <v>89.864347805678108</v>
      </c>
      <c r="DS63" s="160">
        <v>14668711.1</v>
      </c>
      <c r="DT63" s="169">
        <f t="shared" si="157"/>
        <v>88.91455568429329</v>
      </c>
      <c r="DU63" s="3"/>
      <c r="DV63" s="1">
        <v>11990021.1</v>
      </c>
      <c r="DW63" s="142">
        <f t="shared" si="77"/>
        <v>0.63281817489972902</v>
      </c>
      <c r="DX63" s="1">
        <v>11238729.6</v>
      </c>
      <c r="DY63" s="142">
        <f t="shared" si="78"/>
        <v>93.734026873397241</v>
      </c>
      <c r="DZ63" s="1">
        <v>319309.2</v>
      </c>
      <c r="EA63" s="143">
        <f t="shared" si="79"/>
        <v>2.6631245878291243</v>
      </c>
      <c r="EB63" s="1">
        <f t="shared" si="48"/>
        <v>11558038.799999999</v>
      </c>
      <c r="EC63" s="143">
        <f t="shared" si="80"/>
        <v>96.397151461226358</v>
      </c>
      <c r="ED63" s="1">
        <v>11755785.5</v>
      </c>
      <c r="EE63" s="143">
        <f t="shared" si="81"/>
        <v>104.60066144842564</v>
      </c>
      <c r="EF63" s="1"/>
      <c r="EG63" s="1">
        <v>9174498.3000000007</v>
      </c>
      <c r="EH63" s="142">
        <f t="shared" si="82"/>
        <v>0.59927617808810962</v>
      </c>
      <c r="EI63" s="1">
        <v>7936909.2999999998</v>
      </c>
      <c r="EJ63" s="142">
        <f t="shared" si="83"/>
        <v>86.51055393404998</v>
      </c>
      <c r="EK63" s="1">
        <v>404750.6</v>
      </c>
      <c r="EL63" s="143">
        <f t="shared" si="84"/>
        <v>4.4116919178021972</v>
      </c>
      <c r="EM63" s="1">
        <f t="shared" si="49"/>
        <v>8341659.8999999994</v>
      </c>
      <c r="EN63" s="143">
        <f t="shared" si="85"/>
        <v>90.922245851852182</v>
      </c>
      <c r="EO63" s="1">
        <v>8463383.3000000007</v>
      </c>
      <c r="EP63" s="169">
        <f t="shared" si="86"/>
        <v>92.249003959159268</v>
      </c>
      <c r="EQ63" s="3"/>
      <c r="ER63" s="1">
        <v>7828094.0999999996</v>
      </c>
      <c r="ES63" s="142">
        <f t="shared" si="87"/>
        <v>0.60179891198473956</v>
      </c>
      <c r="ET63" s="1">
        <v>6589053.7000000002</v>
      </c>
      <c r="EU63" s="142">
        <f t="shared" si="88"/>
        <v>84.171876523558922</v>
      </c>
      <c r="EV63" s="1">
        <v>401725.2</v>
      </c>
      <c r="EW63" s="143">
        <f t="shared" si="89"/>
        <v>5.1318391790921378</v>
      </c>
      <c r="EX63" s="1">
        <f t="shared" si="50"/>
        <v>6990778.9000000004</v>
      </c>
      <c r="EY63" s="143">
        <f t="shared" si="90"/>
        <v>89.303715702651061</v>
      </c>
      <c r="EZ63" s="1">
        <v>6885014.2000000002</v>
      </c>
      <c r="FA63" s="169">
        <f t="shared" si="91"/>
        <v>87.952624381457042</v>
      </c>
      <c r="FB63" s="3"/>
      <c r="FC63" s="1">
        <v>5387219.4000000004</v>
      </c>
      <c r="FD63" s="142">
        <f t="shared" si="92"/>
        <v>0.54460948219761796</v>
      </c>
      <c r="FE63" s="1">
        <v>4452925.4000000004</v>
      </c>
      <c r="FF63" s="142">
        <f t="shared" si="93"/>
        <v>82.657212735757525</v>
      </c>
      <c r="FG63" s="1">
        <v>700249.4</v>
      </c>
      <c r="FH63" s="143">
        <f t="shared" si="94"/>
        <v>12.998345677178099</v>
      </c>
      <c r="FI63" s="1">
        <f t="shared" si="51"/>
        <v>5153174.8000000007</v>
      </c>
      <c r="FJ63" s="143">
        <f t="shared" si="95"/>
        <v>95.655558412935619</v>
      </c>
      <c r="FK63" s="1">
        <v>4489598.9000000004</v>
      </c>
      <c r="FL63" s="169">
        <f t="shared" si="96"/>
        <v>83.337962808791488</v>
      </c>
      <c r="FM63" s="155"/>
      <c r="FN63" s="1">
        <v>4821408.0999999996</v>
      </c>
      <c r="FO63" s="142">
        <f t="shared" si="97"/>
        <v>0.63646193065691747</v>
      </c>
      <c r="FP63" s="1">
        <v>3466410</v>
      </c>
      <c r="FQ63" s="142">
        <f t="shared" si="98"/>
        <v>71.896216377120197</v>
      </c>
      <c r="FR63" s="1">
        <v>357421.2</v>
      </c>
      <c r="FS63" s="143">
        <f t="shared" si="99"/>
        <v>7.4132119203931328</v>
      </c>
      <c r="FT63" s="1">
        <f t="shared" si="52"/>
        <v>3823831.2</v>
      </c>
      <c r="FU63" s="143">
        <f t="shared" si="100"/>
        <v>79.309428297513335</v>
      </c>
      <c r="FV63" s="1">
        <v>3586535.4</v>
      </c>
      <c r="FW63" s="169">
        <f t="shared" si="101"/>
        <v>74.387716733623947</v>
      </c>
      <c r="FX63" s="3"/>
      <c r="FY63" s="1">
        <v>2952918.9</v>
      </c>
      <c r="FZ63" s="142">
        <f t="shared" si="102"/>
        <v>0.60242500505494467</v>
      </c>
      <c r="GA63" s="1">
        <v>2348712.7999999998</v>
      </c>
      <c r="GB63" s="142">
        <f t="shared" si="103"/>
        <v>79.538682894406605</v>
      </c>
      <c r="GC63" s="1">
        <v>333235.59999999998</v>
      </c>
      <c r="GD63" s="143">
        <f t="shared" si="104"/>
        <v>11.284956048064847</v>
      </c>
      <c r="GE63" s="1">
        <f t="shared" si="53"/>
        <v>2681948.4</v>
      </c>
      <c r="GF63" s="143">
        <f t="shared" si="105"/>
        <v>90.823638942471462</v>
      </c>
      <c r="GG63" s="1">
        <v>2350863.2999999998</v>
      </c>
      <c r="GH63" s="169">
        <f t="shared" si="106"/>
        <v>79.611509141006209</v>
      </c>
      <c r="GI63" s="3"/>
      <c r="GJ63" s="1">
        <v>2306890.2999999998</v>
      </c>
      <c r="GK63" s="142">
        <f t="shared" si="107"/>
        <v>0.64554321512431734</v>
      </c>
      <c r="GL63" s="1">
        <v>1612293.1</v>
      </c>
      <c r="GM63" s="142">
        <f t="shared" si="108"/>
        <v>69.890323783493315</v>
      </c>
      <c r="GN63" s="1">
        <v>103114.8</v>
      </c>
      <c r="GO63" s="143">
        <f t="shared" si="109"/>
        <v>4.4698614407455786</v>
      </c>
      <c r="GP63" s="1">
        <f t="shared" si="54"/>
        <v>1715407.9000000001</v>
      </c>
      <c r="GQ63" s="143">
        <f t="shared" si="110"/>
        <v>74.36018522423889</v>
      </c>
      <c r="GR63" s="1">
        <v>1678551.3</v>
      </c>
      <c r="GS63" s="169">
        <f t="shared" si="111"/>
        <v>72.762510640406276</v>
      </c>
      <c r="GT63" s="3"/>
      <c r="GU63" s="1">
        <v>1766470.1</v>
      </c>
      <c r="GV63" s="142">
        <f t="shared" si="112"/>
        <v>0.76061144315844309</v>
      </c>
      <c r="GW63" s="1">
        <v>1532371.1</v>
      </c>
      <c r="GX63" s="142">
        <f t="shared" si="113"/>
        <v>86.747638694818548</v>
      </c>
      <c r="GY63" s="1">
        <v>129005.1</v>
      </c>
      <c r="GZ63" s="143">
        <f t="shared" si="114"/>
        <v>7.3029880324608945</v>
      </c>
      <c r="HA63" s="1">
        <f t="shared" si="55"/>
        <v>1661376.2000000002</v>
      </c>
      <c r="HB63" s="143">
        <f t="shared" si="115"/>
        <v>94.05062672727945</v>
      </c>
      <c r="HC63" s="1">
        <v>1581404.6</v>
      </c>
      <c r="HD63" s="169">
        <f t="shared" si="116"/>
        <v>89.523428672809118</v>
      </c>
      <c r="HE63" s="3"/>
      <c r="HF63" s="1">
        <v>1314029.7</v>
      </c>
      <c r="HG63" s="142">
        <f t="shared" si="117"/>
        <v>0.73421593451176115</v>
      </c>
      <c r="HH63" s="1">
        <v>869258.1</v>
      </c>
      <c r="HI63" s="142">
        <f t="shared" si="118"/>
        <v>66.152089256430045</v>
      </c>
      <c r="HJ63" s="1">
        <v>349096.1</v>
      </c>
      <c r="HK63" s="143">
        <f t="shared" si="119"/>
        <v>26.566834828771373</v>
      </c>
      <c r="HL63" s="1">
        <f t="shared" si="56"/>
        <v>1218354.2</v>
      </c>
      <c r="HM63" s="143">
        <f t="shared" si="120"/>
        <v>92.718924085201422</v>
      </c>
      <c r="HN63" s="1">
        <v>907108</v>
      </c>
      <c r="HO63" s="169">
        <f t="shared" si="121"/>
        <v>69.032534043941325</v>
      </c>
      <c r="HP63" s="1">
        <v>893073.7</v>
      </c>
      <c r="HQ63" s="142">
        <f t="shared" si="122"/>
        <v>0.64083137210089247</v>
      </c>
      <c r="HR63" s="1">
        <v>712668</v>
      </c>
      <c r="HS63" s="142">
        <f t="shared" si="123"/>
        <v>79.79946111950224</v>
      </c>
      <c r="HT63" s="1">
        <v>780818.3</v>
      </c>
      <c r="HU63" s="139"/>
      <c r="HV63" s="1">
        <v>707950.6</v>
      </c>
      <c r="HW63" s="142">
        <f t="shared" si="124"/>
        <v>0.72303635515732589</v>
      </c>
      <c r="HX63" s="1">
        <v>655943.69999999995</v>
      </c>
      <c r="HY63" s="142">
        <f t="shared" si="125"/>
        <v>92.653880087113421</v>
      </c>
      <c r="HZ63" s="1">
        <v>688547.5</v>
      </c>
      <c r="IA63" s="169">
        <f t="shared" si="126"/>
        <v>96.615464704462667</v>
      </c>
      <c r="IB63" s="1">
        <v>548122.1</v>
      </c>
      <c r="IC63" s="142">
        <f t="shared" si="127"/>
        <v>0.7389796465855919</v>
      </c>
      <c r="ID63" s="1">
        <v>427733.2</v>
      </c>
      <c r="IE63" s="142">
        <f t="shared" si="128"/>
        <v>78.036116405450542</v>
      </c>
      <c r="IF63" s="1">
        <v>452524.7</v>
      </c>
      <c r="IG63" s="139"/>
      <c r="IH63" s="1">
        <v>421286.5</v>
      </c>
      <c r="II63" s="142">
        <f t="shared" si="129"/>
        <v>0.65641462703877118</v>
      </c>
      <c r="IJ63" s="1">
        <v>386921.9</v>
      </c>
      <c r="IK63" s="142">
        <f t="shared" si="130"/>
        <v>91.842938237992442</v>
      </c>
      <c r="IL63" s="1">
        <v>406286.1</v>
      </c>
      <c r="IM63" s="169">
        <f t="shared" si="131"/>
        <v>94.985869696343414</v>
      </c>
      <c r="IN63" s="1">
        <v>293991.3</v>
      </c>
      <c r="IO63" s="142">
        <f t="shared" si="132"/>
        <v>0.72911270416810781</v>
      </c>
      <c r="IP63" s="1">
        <v>229112.1</v>
      </c>
      <c r="IQ63" s="142">
        <f t="shared" si="133"/>
        <v>77.931591853228312</v>
      </c>
      <c r="IR63" s="1">
        <v>256398.4</v>
      </c>
      <c r="IS63" s="169">
        <f t="shared" si="134"/>
        <v>66.266189636719957</v>
      </c>
    </row>
    <row r="64" spans="1:253" s="96" customFormat="1" x14ac:dyDescent="0.2">
      <c r="A64" s="198" t="s">
        <v>120</v>
      </c>
      <c r="B64" s="50">
        <f>SUM(B63)</f>
        <v>102104165.03299999</v>
      </c>
      <c r="C64" s="41">
        <f t="shared" si="146"/>
        <v>94.723720810365293</v>
      </c>
      <c r="D64" s="42">
        <f>SUM(D63)</f>
        <v>104391210.21700002</v>
      </c>
      <c r="E64" s="40">
        <f>SUM(E63)</f>
        <v>107791548.051</v>
      </c>
      <c r="F64" s="41">
        <f>SUM(E64/E$82)*100</f>
        <v>1.2499730273354333</v>
      </c>
      <c r="G64" s="40">
        <f>SUM(G63)</f>
        <v>0</v>
      </c>
      <c r="H64" s="40">
        <f>SUM(H63)</f>
        <v>107791548.051</v>
      </c>
      <c r="I64" s="40">
        <f>SUM(I63)</f>
        <v>93979296.147999987</v>
      </c>
      <c r="J64" s="41">
        <f>SUM(I64/E64)*100</f>
        <v>87.186145711104416</v>
      </c>
      <c r="K64" s="40">
        <f>SUM(K63)</f>
        <v>6432341.2610000074</v>
      </c>
      <c r="L64" s="41">
        <f>SUM(K64/E64)*100</f>
        <v>5.9673892594590434</v>
      </c>
      <c r="M64" s="40">
        <f>SUM(M63)</f>
        <v>100411637.40899999</v>
      </c>
      <c r="N64" s="43">
        <f>SUM(M64/E64)*100</f>
        <v>93.153534970563456</v>
      </c>
      <c r="O64" s="39">
        <f>SUM(O63)</f>
        <v>95811644.313000008</v>
      </c>
      <c r="P64" s="41">
        <f t="shared" si="147"/>
        <v>96.49471783863342</v>
      </c>
      <c r="Q64" s="42">
        <f>SUM(Q63)</f>
        <v>97012875.758999988</v>
      </c>
      <c r="R64" s="15">
        <v>99292113.039000005</v>
      </c>
      <c r="S64" s="85">
        <v>0.94546162324737271</v>
      </c>
      <c r="T64" s="42">
        <f>SUM(T63)</f>
        <v>0</v>
      </c>
      <c r="U64" s="40">
        <f>SUM(U63)</f>
        <v>99292113.039000005</v>
      </c>
      <c r="V64" s="49">
        <f>SUM(V63)</f>
        <v>91547102.841000006</v>
      </c>
      <c r="W64" s="85">
        <v>92.199773012225137</v>
      </c>
      <c r="X64" s="42">
        <f>SUM(X63)</f>
        <v>1961906.9580000022</v>
      </c>
      <c r="Y64" s="85">
        <v>1.9758940543740906</v>
      </c>
      <c r="Z64" s="40">
        <f>SUM(Z63)</f>
        <v>93509009.79900001</v>
      </c>
      <c r="AA64" s="19">
        <v>94.175667066599232</v>
      </c>
      <c r="AB64" s="49">
        <f>SUM(AB63)</f>
        <v>88790695.733999997</v>
      </c>
      <c r="AC64" s="41">
        <f t="shared" si="148"/>
        <v>92.022993224557354</v>
      </c>
      <c r="AD64" s="42">
        <f>SUM(AD63)</f>
        <v>94133943.468999982</v>
      </c>
      <c r="AE64" s="40">
        <f>SUM(AE63)</f>
        <v>96487511.025999993</v>
      </c>
      <c r="AF64" s="177">
        <v>1.1275794904029321</v>
      </c>
      <c r="AG64" s="42">
        <f>SUM(AG63)</f>
        <v>1850000</v>
      </c>
      <c r="AH64" s="42">
        <f>SUM(AH63)</f>
        <v>94637511.025999993</v>
      </c>
      <c r="AI64" s="40">
        <f>SUM(AI63)</f>
        <v>89037918.342999995</v>
      </c>
      <c r="AJ64" s="173">
        <v>92.279215616835017</v>
      </c>
      <c r="AK64" s="40">
        <f>SUM(AK63)</f>
        <v>1495089.4019999937</v>
      </c>
      <c r="AL64" s="173">
        <v>1.5495159799459639</v>
      </c>
      <c r="AM64" s="40">
        <f>SUM(AM63)</f>
        <v>90533007.74499999</v>
      </c>
      <c r="AN64" s="85">
        <v>93.828731596780983</v>
      </c>
      <c r="AO64" s="68">
        <f>SUM(AO63)</f>
        <v>80370534.400999993</v>
      </c>
      <c r="AP64" s="41">
        <f t="shared" si="149"/>
        <v>96.182970704098281</v>
      </c>
      <c r="AQ64" s="40">
        <f>SUM(AQ63)</f>
        <v>83560045.829999998</v>
      </c>
      <c r="AR64" s="17">
        <v>1.0601810524991409</v>
      </c>
      <c r="AS64" s="40">
        <f>SUM(AS63)</f>
        <v>82499250.834000006</v>
      </c>
      <c r="AT64" s="17">
        <v>98.730499743671587</v>
      </c>
      <c r="AU64" s="40">
        <f>SUM(AU63)</f>
        <v>644294.94799999997</v>
      </c>
      <c r="AV64" s="17">
        <v>0.77105624057554445</v>
      </c>
      <c r="AW64" s="40">
        <f>SUM(AW63)</f>
        <v>83143545.782000005</v>
      </c>
      <c r="AX64" s="19">
        <v>99.501555984247119</v>
      </c>
      <c r="AY64" s="68">
        <f>SUM(AY63)</f>
        <v>76157009.487000003</v>
      </c>
      <c r="AZ64" s="17">
        <f t="shared" si="150"/>
        <v>102.67906802620352</v>
      </c>
      <c r="BA64" s="40">
        <f>SUM(BA63)</f>
        <v>74169946.17400001</v>
      </c>
      <c r="BB64" s="17">
        <v>0.96068148174433754</v>
      </c>
      <c r="BC64" s="40">
        <f>SUM(BC63)</f>
        <v>73431832.49000001</v>
      </c>
      <c r="BD64" s="17">
        <v>99.004834542729185</v>
      </c>
      <c r="BE64" s="40">
        <f>SUM(BE63)</f>
        <v>613133.56000000006</v>
      </c>
      <c r="BF64" s="17">
        <v>0.8266603814995509</v>
      </c>
      <c r="BG64" s="40">
        <f>SUM(BG63)</f>
        <v>74044966.050000012</v>
      </c>
      <c r="BH64" s="19">
        <v>99.83149492422875</v>
      </c>
      <c r="BI64" s="68">
        <f>SUM(BI63)</f>
        <v>69414597.605000019</v>
      </c>
      <c r="BJ64" s="17">
        <f t="shared" si="151"/>
        <v>98.084209629360814</v>
      </c>
      <c r="BK64" s="40">
        <f>SUM(BK63)</f>
        <v>70770410.311000004</v>
      </c>
      <c r="BL64" s="17">
        <v>0.88975156529459642</v>
      </c>
      <c r="BM64" s="40">
        <f>SUM(BM63)</f>
        <v>67783403.340999991</v>
      </c>
      <c r="BN64" s="17">
        <v>95.779299629783637</v>
      </c>
      <c r="BO64" s="40">
        <f>SUM(BO63)</f>
        <v>2507599.6409999998</v>
      </c>
      <c r="BP64" s="17">
        <v>3.5432882612667824</v>
      </c>
      <c r="BQ64" s="40">
        <f>SUM(BQ63)</f>
        <v>70291002.981999993</v>
      </c>
      <c r="BR64" s="19">
        <v>99.322587891050432</v>
      </c>
      <c r="BS64" s="68">
        <f>SUM(BS63)</f>
        <v>53944354</v>
      </c>
      <c r="BT64" s="65">
        <f t="shared" si="152"/>
        <v>96.615219125475377</v>
      </c>
      <c r="BU64" s="40">
        <f>SUM(BU63)</f>
        <v>55834220</v>
      </c>
      <c r="BV64" s="34">
        <f>SUM(BU64/BU$82)*100</f>
        <v>0.96130491210809388</v>
      </c>
      <c r="BW64" s="40">
        <f>SUM(BW63)</f>
        <v>51753023</v>
      </c>
      <c r="BX64" s="34">
        <f t="shared" si="164"/>
        <v>92.690509511908644</v>
      </c>
      <c r="BY64" s="40">
        <f>SUM(BY63)</f>
        <v>3099872</v>
      </c>
      <c r="BZ64" s="34">
        <f>SUM(BY64/BU64)*100</f>
        <v>5.5519213844126414</v>
      </c>
      <c r="CA64" s="40">
        <f>SUM(CA63)</f>
        <v>54852895</v>
      </c>
      <c r="CB64" s="33">
        <f>SUM(CA64/BU64)*100</f>
        <v>98.242430896321281</v>
      </c>
      <c r="CC64" s="68">
        <f>SUM(CC63)</f>
        <v>46835798</v>
      </c>
      <c r="CD64" s="34">
        <f t="shared" si="135"/>
        <v>101.13955898418614</v>
      </c>
      <c r="CE64" s="40">
        <f>SUM(CE63)</f>
        <v>46308090</v>
      </c>
      <c r="CF64" s="34">
        <f>SUM(CE64/CE$82)*100</f>
        <v>0.73034523291201336</v>
      </c>
      <c r="CG64" s="40">
        <f>SUM(CG63)</f>
        <v>45547121.100000001</v>
      </c>
      <c r="CH64" s="44">
        <f>SUM(CG64/CE64)*100</f>
        <v>98.356725790245292</v>
      </c>
      <c r="CI64" s="40">
        <f>SUM(CI63)</f>
        <v>552680</v>
      </c>
      <c r="CJ64" s="44">
        <f>SUM(CI64/CE64)*100</f>
        <v>1.1934847669165365</v>
      </c>
      <c r="CK64" s="40">
        <f>SUM(CK63)</f>
        <v>46099801.100000001</v>
      </c>
      <c r="CL64" s="18">
        <f>SUM(CK64/CE64)*100</f>
        <v>99.550210557161833</v>
      </c>
      <c r="CM64" s="68">
        <f>SUM(CM63)</f>
        <v>33970389.299999997</v>
      </c>
      <c r="CN64" s="34">
        <f t="shared" si="153"/>
        <v>99.254505237315598</v>
      </c>
      <c r="CO64" s="40">
        <f>SUM(CO63)</f>
        <v>34225538.900000006</v>
      </c>
      <c r="CP64" s="44">
        <f>SUM(CO64/CO$82)*100</f>
        <v>0.66669890407623544</v>
      </c>
      <c r="CQ64" s="40">
        <f>SUM(CQ63)</f>
        <v>30155860.699999996</v>
      </c>
      <c r="CR64" s="44">
        <f>SUM(CQ64/CO64)*100</f>
        <v>88.109235586061118</v>
      </c>
      <c r="CS64" s="40">
        <f>SUM(CS63)</f>
        <v>1740460.9</v>
      </c>
      <c r="CT64" s="44">
        <f>SUM(CS64/CO64)*100</f>
        <v>5.0852695266107251</v>
      </c>
      <c r="CU64" s="40">
        <f>SUM(CU63)</f>
        <v>31896321.599999994</v>
      </c>
      <c r="CV64" s="18">
        <f>SUM(CU64/CO64)*100</f>
        <v>93.194505112671834</v>
      </c>
      <c r="CW64" s="68">
        <f>SUM(CW63)</f>
        <v>22017336.600000001</v>
      </c>
      <c r="CX64" s="34">
        <f t="shared" si="154"/>
        <v>99.414913998564074</v>
      </c>
      <c r="CY64" s="160"/>
      <c r="CZ64" s="40">
        <f>SUM(CZ63)</f>
        <v>22146915.100000001</v>
      </c>
      <c r="DA64" s="44">
        <f t="shared" si="158"/>
        <v>0.7045986572957823</v>
      </c>
      <c r="DB64" s="40">
        <f>SUM(DB63)</f>
        <v>20282033.199999999</v>
      </c>
      <c r="DC64" s="44">
        <f t="shared" si="159"/>
        <v>91.579495872994059</v>
      </c>
      <c r="DD64" s="40">
        <f>SUM(DD63)</f>
        <v>965486.1</v>
      </c>
      <c r="DE64" s="44">
        <f t="shared" si="160"/>
        <v>4.3594608804004489</v>
      </c>
      <c r="DF64" s="40">
        <f>SUM(DF63)</f>
        <v>21247519.300000001</v>
      </c>
      <c r="DG64" s="18">
        <f t="shared" si="161"/>
        <v>95.938956753394507</v>
      </c>
      <c r="DH64" s="50"/>
      <c r="DI64" s="18">
        <f t="shared" si="162"/>
        <v>0</v>
      </c>
      <c r="DJ64" s="165"/>
      <c r="DK64" s="39">
        <f>SUM(DK63)</f>
        <v>16497536.300000001</v>
      </c>
      <c r="DL64" s="166">
        <f t="shared" si="155"/>
        <v>0.57931259757395082</v>
      </c>
      <c r="DM64" s="39">
        <f>SUM(DM63)</f>
        <v>14296723</v>
      </c>
      <c r="DN64" s="166">
        <f t="shared" ref="DN64:DN69" si="165">SUM(DM64/DK64)*100</f>
        <v>86.659745673661575</v>
      </c>
      <c r="DO64" s="39">
        <f>SUM(DO63)</f>
        <v>528680.4</v>
      </c>
      <c r="DP64" s="34">
        <f t="shared" si="163"/>
        <v>3.2046021320165243</v>
      </c>
      <c r="DQ64" s="39">
        <f>SUM(DQ63)</f>
        <v>14825403.4</v>
      </c>
      <c r="DR64" s="34">
        <f t="shared" si="156"/>
        <v>89.864347805678108</v>
      </c>
      <c r="DS64" s="39">
        <f>SUM(DS63)</f>
        <v>14668711.1</v>
      </c>
      <c r="DT64" s="33">
        <f t="shared" si="157"/>
        <v>88.91455568429329</v>
      </c>
      <c r="DU64" s="167"/>
      <c r="DV64" s="39">
        <f>SUM(DV63)</f>
        <v>11990021.1</v>
      </c>
      <c r="DW64" s="166">
        <f t="shared" si="77"/>
        <v>0.63281817489972902</v>
      </c>
      <c r="DX64" s="39">
        <f>SUM(DX63)</f>
        <v>11238729.6</v>
      </c>
      <c r="DY64" s="166">
        <f t="shared" si="78"/>
        <v>93.734026873397241</v>
      </c>
      <c r="DZ64" s="39">
        <f>SUM(DZ63)</f>
        <v>319309.2</v>
      </c>
      <c r="EA64" s="34">
        <f t="shared" si="79"/>
        <v>2.6631245878291243</v>
      </c>
      <c r="EB64" s="39">
        <f>SUM(EB63)</f>
        <v>11558038.799999999</v>
      </c>
      <c r="EC64" s="34">
        <f t="shared" si="80"/>
        <v>96.397151461226358</v>
      </c>
      <c r="ED64" s="39">
        <f>SUM(ED63)</f>
        <v>11755785.5</v>
      </c>
      <c r="EE64" s="34">
        <f t="shared" si="81"/>
        <v>104.60066144842564</v>
      </c>
      <c r="EF64" s="160"/>
      <c r="EG64" s="39">
        <f>SUM(EG63)</f>
        <v>9174498.3000000007</v>
      </c>
      <c r="EH64" s="166">
        <f t="shared" si="82"/>
        <v>0.59927617808810962</v>
      </c>
      <c r="EI64" s="39">
        <f>SUM(EI63)</f>
        <v>7936909.2999999998</v>
      </c>
      <c r="EJ64" s="166">
        <f t="shared" si="83"/>
        <v>86.51055393404998</v>
      </c>
      <c r="EK64" s="39">
        <f>SUM(EK63)</f>
        <v>404750.6</v>
      </c>
      <c r="EL64" s="34">
        <f t="shared" si="84"/>
        <v>4.4116919178021972</v>
      </c>
      <c r="EM64" s="39">
        <f>SUM(EM63)</f>
        <v>8341659.8999999994</v>
      </c>
      <c r="EN64" s="34">
        <f t="shared" si="85"/>
        <v>90.922245851852182</v>
      </c>
      <c r="EO64" s="39">
        <f>SUM(EO63)</f>
        <v>8463383.3000000007</v>
      </c>
      <c r="EP64" s="33">
        <f t="shared" si="86"/>
        <v>92.249003959159268</v>
      </c>
      <c r="EQ64" s="167"/>
      <c r="ER64" s="39">
        <f>SUM(ER63)</f>
        <v>7828094.0999999996</v>
      </c>
      <c r="ES64" s="166">
        <f t="shared" si="87"/>
        <v>0.60179891198473956</v>
      </c>
      <c r="ET64" s="39">
        <f>SUM(ET63)</f>
        <v>6589053.7000000002</v>
      </c>
      <c r="EU64" s="166">
        <f t="shared" si="88"/>
        <v>84.171876523558922</v>
      </c>
      <c r="EV64" s="39">
        <f>SUM(EV63)</f>
        <v>401725.2</v>
      </c>
      <c r="EW64" s="34">
        <f t="shared" si="89"/>
        <v>5.1318391790921378</v>
      </c>
      <c r="EX64" s="39">
        <f>SUM(EX63)</f>
        <v>6990778.9000000004</v>
      </c>
      <c r="EY64" s="34">
        <f t="shared" si="90"/>
        <v>89.303715702651061</v>
      </c>
      <c r="EZ64" s="39">
        <f>SUM(EZ63)</f>
        <v>6885014.2000000002</v>
      </c>
      <c r="FA64" s="33">
        <f t="shared" si="91"/>
        <v>87.952624381457042</v>
      </c>
      <c r="FB64" s="167"/>
      <c r="FC64" s="39">
        <f>SUM(FC63)</f>
        <v>5387219.4000000004</v>
      </c>
      <c r="FD64" s="166">
        <f t="shared" si="92"/>
        <v>0.54460948219761796</v>
      </c>
      <c r="FE64" s="39">
        <f>SUM(FE63)</f>
        <v>4452925.4000000004</v>
      </c>
      <c r="FF64" s="166">
        <f t="shared" si="93"/>
        <v>82.657212735757525</v>
      </c>
      <c r="FG64" s="39">
        <f>SUM(FG63)</f>
        <v>700249.4</v>
      </c>
      <c r="FH64" s="34">
        <f t="shared" si="94"/>
        <v>12.998345677178099</v>
      </c>
      <c r="FI64" s="39">
        <f>SUM(FI63)</f>
        <v>5153174.8000000007</v>
      </c>
      <c r="FJ64" s="34">
        <f t="shared" si="95"/>
        <v>95.655558412935619</v>
      </c>
      <c r="FK64" s="39">
        <f>SUM(FK63)</f>
        <v>4489598.9000000004</v>
      </c>
      <c r="FL64" s="33">
        <f t="shared" si="96"/>
        <v>83.337962808791488</v>
      </c>
      <c r="FM64" s="168"/>
      <c r="FN64" s="39">
        <f>SUM(FN63)</f>
        <v>4821408.0999999996</v>
      </c>
      <c r="FO64" s="166">
        <f t="shared" si="97"/>
        <v>0.63646193065691747</v>
      </c>
      <c r="FP64" s="39">
        <f>SUM(FP63)</f>
        <v>3466410</v>
      </c>
      <c r="FQ64" s="166">
        <f t="shared" si="98"/>
        <v>71.896216377120197</v>
      </c>
      <c r="FR64" s="39">
        <f>SUM(FR63)</f>
        <v>357421.2</v>
      </c>
      <c r="FS64" s="34">
        <f t="shared" si="99"/>
        <v>7.4132119203931328</v>
      </c>
      <c r="FT64" s="39">
        <f>SUM(FT63)</f>
        <v>3823831.2</v>
      </c>
      <c r="FU64" s="34">
        <f t="shared" si="100"/>
        <v>79.309428297513335</v>
      </c>
      <c r="FV64" s="39">
        <f>SUM(FV63)</f>
        <v>3586535.4</v>
      </c>
      <c r="FW64" s="33">
        <f t="shared" si="101"/>
        <v>74.387716733623947</v>
      </c>
      <c r="FX64" s="167"/>
      <c r="FY64" s="39">
        <f>SUM(FY63)</f>
        <v>2952918.9</v>
      </c>
      <c r="FZ64" s="166">
        <f t="shared" si="102"/>
        <v>0.60242500505494467</v>
      </c>
      <c r="GA64" s="39">
        <f>SUM(GA63)</f>
        <v>2348712.7999999998</v>
      </c>
      <c r="GB64" s="166">
        <f t="shared" si="103"/>
        <v>79.538682894406605</v>
      </c>
      <c r="GC64" s="39">
        <f>SUM(GC63)</f>
        <v>333235.59999999998</v>
      </c>
      <c r="GD64" s="34">
        <f t="shared" si="104"/>
        <v>11.284956048064847</v>
      </c>
      <c r="GE64" s="39">
        <f>SUM(GE63)</f>
        <v>2681948.4</v>
      </c>
      <c r="GF64" s="34">
        <f t="shared" si="105"/>
        <v>90.823638942471462</v>
      </c>
      <c r="GG64" s="39">
        <f>SUM(GG63)</f>
        <v>2350863.2999999998</v>
      </c>
      <c r="GH64" s="33">
        <f t="shared" si="106"/>
        <v>79.611509141006209</v>
      </c>
      <c r="GI64" s="167"/>
      <c r="GJ64" s="39">
        <f>SUM(GJ63)</f>
        <v>2306890.2999999998</v>
      </c>
      <c r="GK64" s="166">
        <f t="shared" si="107"/>
        <v>0.64554321512431734</v>
      </c>
      <c r="GL64" s="39">
        <f>SUM(GL63)</f>
        <v>1612293.1</v>
      </c>
      <c r="GM64" s="166">
        <f t="shared" si="108"/>
        <v>69.890323783493315</v>
      </c>
      <c r="GN64" s="39">
        <f>SUM(GN63)</f>
        <v>103114.8</v>
      </c>
      <c r="GO64" s="34">
        <f t="shared" si="109"/>
        <v>4.4698614407455786</v>
      </c>
      <c r="GP64" s="39">
        <f>SUM(GP63)</f>
        <v>1715407.9000000001</v>
      </c>
      <c r="GQ64" s="34">
        <f t="shared" si="110"/>
        <v>74.36018522423889</v>
      </c>
      <c r="GR64" s="39">
        <f>SUM(GR63)</f>
        <v>1678551.3</v>
      </c>
      <c r="GS64" s="33">
        <f t="shared" si="111"/>
        <v>72.762510640406276</v>
      </c>
      <c r="GT64" s="167"/>
      <c r="GU64" s="39">
        <f>SUM(GU63)</f>
        <v>1766470.1</v>
      </c>
      <c r="GV64" s="166">
        <f t="shared" si="112"/>
        <v>0.76061144315844309</v>
      </c>
      <c r="GW64" s="39">
        <f>SUM(GW63)</f>
        <v>1532371.1</v>
      </c>
      <c r="GX64" s="166">
        <f t="shared" si="113"/>
        <v>86.747638694818548</v>
      </c>
      <c r="GY64" s="39">
        <f>SUM(GY63)</f>
        <v>129005.1</v>
      </c>
      <c r="GZ64" s="34">
        <f t="shared" si="114"/>
        <v>7.3029880324608945</v>
      </c>
      <c r="HA64" s="39">
        <f>SUM(HA63)</f>
        <v>1661376.2000000002</v>
      </c>
      <c r="HB64" s="34">
        <f t="shared" si="115"/>
        <v>94.05062672727945</v>
      </c>
      <c r="HC64" s="39">
        <f>SUM(HC63)</f>
        <v>1581404.6</v>
      </c>
      <c r="HD64" s="33">
        <f t="shared" si="116"/>
        <v>89.523428672809118</v>
      </c>
      <c r="HE64" s="167"/>
      <c r="HF64" s="39">
        <f>SUM(HF63)</f>
        <v>1314029.7</v>
      </c>
      <c r="HG64" s="166">
        <f t="shared" si="117"/>
        <v>0.73421593451176115</v>
      </c>
      <c r="HH64" s="39">
        <f>SUM(HH63)</f>
        <v>869258.1</v>
      </c>
      <c r="HI64" s="166">
        <f t="shared" si="118"/>
        <v>66.152089256430045</v>
      </c>
      <c r="HJ64" s="39">
        <f>SUM(HJ63)</f>
        <v>349096.1</v>
      </c>
      <c r="HK64" s="34">
        <f t="shared" si="119"/>
        <v>26.566834828771373</v>
      </c>
      <c r="HL64" s="39">
        <f>SUM(HL63)</f>
        <v>1218354.2</v>
      </c>
      <c r="HM64" s="34">
        <f t="shared" si="120"/>
        <v>92.718924085201422</v>
      </c>
      <c r="HN64" s="39">
        <f>SUM(HN63)</f>
        <v>907108</v>
      </c>
      <c r="HO64" s="33">
        <f t="shared" si="121"/>
        <v>69.032534043941325</v>
      </c>
      <c r="HP64" s="39">
        <f>SUM(HP63)</f>
        <v>893073.7</v>
      </c>
      <c r="HQ64" s="166">
        <f t="shared" si="122"/>
        <v>0.64083137210089247</v>
      </c>
      <c r="HR64" s="39">
        <f>SUM(HR63)</f>
        <v>712668</v>
      </c>
      <c r="HS64" s="166">
        <f t="shared" si="123"/>
        <v>79.79946111950224</v>
      </c>
      <c r="HT64" s="39">
        <f>SUM(HT63)</f>
        <v>780818.3</v>
      </c>
      <c r="HU64" s="174"/>
      <c r="HV64" s="39">
        <f>SUM(HV63)</f>
        <v>707950.6</v>
      </c>
      <c r="HW64" s="166">
        <f t="shared" si="124"/>
        <v>0.72303635515732589</v>
      </c>
      <c r="HX64" s="39">
        <f>SUM(HX63)</f>
        <v>655943.69999999995</v>
      </c>
      <c r="HY64" s="166">
        <f t="shared" si="125"/>
        <v>92.653880087113421</v>
      </c>
      <c r="HZ64" s="39">
        <f>SUM(HZ63)</f>
        <v>688547.5</v>
      </c>
      <c r="IA64" s="33">
        <f t="shared" si="126"/>
        <v>96.615464704462667</v>
      </c>
      <c r="IB64" s="39">
        <f>SUM(IB63)</f>
        <v>548122.1</v>
      </c>
      <c r="IC64" s="166">
        <f t="shared" si="127"/>
        <v>0.7389796465855919</v>
      </c>
      <c r="ID64" s="39">
        <f>SUM(ID63)</f>
        <v>427733.2</v>
      </c>
      <c r="IE64" s="166">
        <f t="shared" si="128"/>
        <v>78.036116405450542</v>
      </c>
      <c r="IF64" s="39">
        <f>SUM(IF63)</f>
        <v>452524.7</v>
      </c>
      <c r="IG64" s="174"/>
      <c r="IH64" s="39">
        <f>SUM(IH63)</f>
        <v>421286.5</v>
      </c>
      <c r="II64" s="166">
        <f t="shared" si="129"/>
        <v>0.65641462703877118</v>
      </c>
      <c r="IJ64" s="39">
        <f>SUM(IJ63)</f>
        <v>386921.9</v>
      </c>
      <c r="IK64" s="166">
        <f t="shared" si="130"/>
        <v>91.842938237992442</v>
      </c>
      <c r="IL64" s="39">
        <f>SUM(IL63)</f>
        <v>406286.1</v>
      </c>
      <c r="IM64" s="33">
        <f t="shared" si="131"/>
        <v>94.985869696343414</v>
      </c>
      <c r="IN64" s="39">
        <f>SUM(IN63)</f>
        <v>293991.3</v>
      </c>
      <c r="IO64" s="166">
        <f t="shared" si="132"/>
        <v>0.72911270416810781</v>
      </c>
      <c r="IP64" s="39">
        <f>SUM(IP63)</f>
        <v>229112.1</v>
      </c>
      <c r="IQ64" s="166">
        <f t="shared" si="133"/>
        <v>77.931591853228312</v>
      </c>
      <c r="IR64" s="39">
        <f>SUM(IR63)</f>
        <v>256398.4</v>
      </c>
      <c r="IS64" s="33">
        <f t="shared" si="134"/>
        <v>66.266189636719957</v>
      </c>
    </row>
    <row r="65" spans="1:253" s="96" customFormat="1" x14ac:dyDescent="0.2">
      <c r="A65" s="198" t="s">
        <v>119</v>
      </c>
      <c r="B65" s="50">
        <f>SUM(B64,B62,B60)</f>
        <v>1332806433.9060004</v>
      </c>
      <c r="C65" s="41">
        <f t="shared" si="146"/>
        <v>80.885259392182974</v>
      </c>
      <c r="D65" s="42">
        <f>SUM(D64,D62,D60)</f>
        <v>1632673482.171</v>
      </c>
      <c r="E65" s="40">
        <f>SUM(E64,E62,E60)</f>
        <v>1647774197.575</v>
      </c>
      <c r="F65" s="41">
        <f>SUM(E65/E$82)*100</f>
        <v>19.107929511630477</v>
      </c>
      <c r="G65" s="40">
        <f>SUM(G64,G62,G60)</f>
        <v>0</v>
      </c>
      <c r="H65" s="40">
        <f>SUM(H64,H62,H60)</f>
        <v>1647774197.575</v>
      </c>
      <c r="I65" s="40">
        <f>SUM(I64,I62,I60)</f>
        <v>1006588128.7937</v>
      </c>
      <c r="J65" s="41">
        <f>SUM(I65/E65)*100</f>
        <v>61.087746748011817</v>
      </c>
      <c r="K65" s="40">
        <f>SUM(K64,K62,K60)</f>
        <v>498025568.77239996</v>
      </c>
      <c r="L65" s="41">
        <f>SUM(K65/E65)*100</f>
        <v>30.224139296836626</v>
      </c>
      <c r="M65" s="40">
        <f>SUM(M64,M62,M60)</f>
        <v>1504613697.5661001</v>
      </c>
      <c r="N65" s="43">
        <f>SUM(M65/E65)*100</f>
        <v>91.31188604484845</v>
      </c>
      <c r="O65" s="39">
        <f>SUM(O64,O62,O60)</f>
        <v>1243716757.4300001</v>
      </c>
      <c r="P65" s="41">
        <f t="shared" si="147"/>
        <v>79.371374583690596</v>
      </c>
      <c r="Q65" s="42">
        <f>SUM(Q64,Q62,Q60)</f>
        <v>1635853813.3446</v>
      </c>
      <c r="R65" s="15">
        <v>1566958823.5726004</v>
      </c>
      <c r="S65" s="85">
        <v>14.920615420026767</v>
      </c>
      <c r="T65" s="42">
        <f>SUM(T64,T62,T60)</f>
        <v>0</v>
      </c>
      <c r="U65" s="40">
        <f>SUM(U64,U62,U60)</f>
        <v>1566958823.5726004</v>
      </c>
      <c r="V65" s="49">
        <f>SUM(V64,V62,V60)</f>
        <v>945276078.05780005</v>
      </c>
      <c r="W65" s="85">
        <v>60.325521247751126</v>
      </c>
      <c r="X65" s="42">
        <f>SUM(X64,X62,X60)</f>
        <v>565932427.74349988</v>
      </c>
      <c r="Y65" s="85">
        <v>36.116611312937877</v>
      </c>
      <c r="Z65" s="40">
        <f>SUM(Z64,Z62,Z60)</f>
        <v>1511208505.8013</v>
      </c>
      <c r="AA65" s="19">
        <v>96.442132560689004</v>
      </c>
      <c r="AB65" s="49">
        <f>SUM(AB64,AB62,AB60)</f>
        <v>1167407771.625</v>
      </c>
      <c r="AC65" s="41">
        <f t="shared" si="148"/>
        <v>79.96149949940741</v>
      </c>
      <c r="AD65" s="42">
        <f>SUM(AD64,AD62,AD60)</f>
        <v>1677160134.4994006</v>
      </c>
      <c r="AE65" s="40">
        <f>SUM(AE64,AE62,AE60)</f>
        <v>1459962330.5384007</v>
      </c>
      <c r="AF65" s="177">
        <v>17.061519808842075</v>
      </c>
      <c r="AG65" s="42">
        <f>SUM(AG64,AG62,AG60)</f>
        <v>5554272.2569999993</v>
      </c>
      <c r="AH65" s="42">
        <f>SUM(AH64,AH62,AH60)</f>
        <v>1454408058.2814</v>
      </c>
      <c r="AI65" s="40">
        <f>SUM(AI64,AI62,AI60)</f>
        <v>881018114.29429972</v>
      </c>
      <c r="AJ65" s="173">
        <v>60.345263426721459</v>
      </c>
      <c r="AK65" s="40">
        <f>SUM(AK64,AK62,AK60)</f>
        <v>469521990.23100001</v>
      </c>
      <c r="AL65" s="173">
        <v>32.159870183626659</v>
      </c>
      <c r="AM65" s="40">
        <f>SUM(AM64,AM62,AM60)</f>
        <v>1350540104.5253</v>
      </c>
      <c r="AN65" s="85">
        <v>92.505133610348139</v>
      </c>
      <c r="AO65" s="68">
        <f>SUM(AO64,AO62,AO60)</f>
        <v>1138644753.056</v>
      </c>
      <c r="AP65" s="41">
        <f t="shared" si="149"/>
        <v>80.695246368560802</v>
      </c>
      <c r="AQ65" s="40">
        <f>SUM(AQ64,AQ62,AQ60)</f>
        <v>1411043158.4227998</v>
      </c>
      <c r="AR65" s="17">
        <v>17.902829108804902</v>
      </c>
      <c r="AS65" s="40">
        <f>SUM(AS64,AS62,AS60)</f>
        <v>941049353.00210011</v>
      </c>
      <c r="AT65" s="17">
        <v>66.691748397969818</v>
      </c>
      <c r="AU65" s="40">
        <f>SUM(AU64,AU62,AU60)</f>
        <v>358872713.52589995</v>
      </c>
      <c r="AV65" s="17">
        <v>25.433149325285818</v>
      </c>
      <c r="AW65" s="40">
        <f>SUM(AW64,AW62,AW60)</f>
        <v>1299922066.5280001</v>
      </c>
      <c r="AX65" s="19">
        <v>92.124897723255643</v>
      </c>
      <c r="AY65" s="68">
        <f>SUM(AY64,AY62,AY60)</f>
        <v>1606666086.3720002</v>
      </c>
      <c r="AZ65" s="17">
        <f t="shared" si="150"/>
        <v>91.382278689796507</v>
      </c>
      <c r="BA65" s="40">
        <f>SUM(BA64,BA62,BA60)</f>
        <v>1758181246.3069999</v>
      </c>
      <c r="BB65" s="17">
        <f>SUM(BA65/BA$82)*100</f>
        <v>22.772730088206607</v>
      </c>
      <c r="BC65" s="40">
        <f>SUM(BC64,BC62,BC60)</f>
        <v>1099191058.8795998</v>
      </c>
      <c r="BD65" s="17">
        <f>SUM(BC65/BA65)*100</f>
        <v>62.518643125582955</v>
      </c>
      <c r="BE65" s="40">
        <f>SUM(BE64,BE62,BE60)</f>
        <v>603279075.53499997</v>
      </c>
      <c r="BF65" s="17">
        <f>SUM(BE65/BA65)*100</f>
        <v>34.312678331779914</v>
      </c>
      <c r="BG65" s="40">
        <f>SUM(BG64,BG62,BG60)</f>
        <v>1702470134.4145999</v>
      </c>
      <c r="BH65" s="19">
        <f>SUM(BG65/BA65)*100</f>
        <v>96.831321457362861</v>
      </c>
      <c r="BI65" s="68">
        <f>SUM(BI64,BI62,BI60)</f>
        <v>1137065522.3850002</v>
      </c>
      <c r="BJ65" s="17">
        <f t="shared" si="151"/>
        <v>58.949170131632002</v>
      </c>
      <c r="BK65" s="40">
        <f>SUM(BK64,BK62,BK60)</f>
        <v>1928891483.7070003</v>
      </c>
      <c r="BL65" s="17">
        <f>SUM(BK65/BK$82)*100</f>
        <v>24.250731476188179</v>
      </c>
      <c r="BM65" s="40">
        <f>SUM(BM64,BM62,BM60)</f>
        <v>1021802647.131</v>
      </c>
      <c r="BN65" s="17">
        <f>SUM(BM65/BK65)*100</f>
        <v>52.973568278048987</v>
      </c>
      <c r="BO65" s="40">
        <f>SUM(BO64,BO62,BO60)</f>
        <v>776628081.49199998</v>
      </c>
      <c r="BP65" s="17">
        <f>SUM(BO64/BK64)*100</f>
        <v>3.5432882612667824</v>
      </c>
      <c r="BQ65" s="40">
        <f>SUM(BQ64,BQ62,BQ60)</f>
        <v>1798430728.6230001</v>
      </c>
      <c r="BR65" s="19">
        <f>SUM(BQ65/BK65)*100</f>
        <v>93.236490689809216</v>
      </c>
      <c r="BS65" s="68">
        <f>SUM(BS64,BS62,BS60)</f>
        <v>970458352.39999998</v>
      </c>
      <c r="BT65" s="65">
        <f t="shared" si="152"/>
        <v>77.788553329456207</v>
      </c>
      <c r="BU65" s="40">
        <f>SUM(BU64,BU62,BU60)</f>
        <v>1247559327</v>
      </c>
      <c r="BV65" s="34">
        <f>SUM(BU65/BU$82)*100</f>
        <v>21.479388611345655</v>
      </c>
      <c r="BW65" s="40">
        <f>SUM(BW64,BW62,BW60)</f>
        <v>784823242.45099998</v>
      </c>
      <c r="BX65" s="34">
        <f t="shared" si="164"/>
        <v>62.908691031011784</v>
      </c>
      <c r="BY65" s="40">
        <f>SUM(BY64,BY62,BY60)</f>
        <v>389443457</v>
      </c>
      <c r="BZ65" s="34">
        <f>SUM(BY65/BU65)*100</f>
        <v>31.216427834056827</v>
      </c>
      <c r="CA65" s="40">
        <f>SUM(CA64,CA62,CA60)</f>
        <v>1174266699.451</v>
      </c>
      <c r="CB65" s="33">
        <f>SUM(CA65/BU65)*100</f>
        <v>94.125118865068615</v>
      </c>
      <c r="CC65" s="68">
        <f>SUM(CC64,CC62,CC60)</f>
        <v>774441237.69999993</v>
      </c>
      <c r="CD65" s="34">
        <f t="shared" si="135"/>
        <v>83.267591452516257</v>
      </c>
      <c r="CE65" s="40">
        <f>SUM(CE64,CE62,CE60)</f>
        <v>930063214.5</v>
      </c>
      <c r="CF65" s="34">
        <f>SUM(CE65/CE$82)*100</f>
        <v>14.668435580411506</v>
      </c>
      <c r="CG65" s="40">
        <f>SUM(CG64,CG62,CG60)</f>
        <v>652261338.39999998</v>
      </c>
      <c r="CH65" s="44">
        <f>SUM(CG65/CE65)*100</f>
        <v>70.130860809354161</v>
      </c>
      <c r="CI65" s="40">
        <f>SUM(CI64,CI62,CI60)</f>
        <v>211716690.5</v>
      </c>
      <c r="CJ65" s="44">
        <f>SUM(CI65/CE65)*100</f>
        <v>22.763688231000344</v>
      </c>
      <c r="CK65" s="40">
        <f>SUM(CK64,CK62,CK60)</f>
        <v>863978028.9000001</v>
      </c>
      <c r="CL65" s="18">
        <f>SUM(CK65/CE65)*100</f>
        <v>92.894549040354519</v>
      </c>
      <c r="CM65" s="68">
        <f>SUM(CM64,CM62,CM60)</f>
        <v>694728233.89999974</v>
      </c>
      <c r="CN65" s="34">
        <f t="shared" si="153"/>
        <v>83.252829048253318</v>
      </c>
      <c r="CO65" s="40">
        <f>SUM(CO64,CO62,CO60)</f>
        <v>834480031.29999995</v>
      </c>
      <c r="CP65" s="44">
        <f>SUM(CO65/CO$82)*100</f>
        <v>16.255315189243451</v>
      </c>
      <c r="CQ65" s="40">
        <f>SUM(CQ64,CQ62,CQ60)</f>
        <v>532244574.20000005</v>
      </c>
      <c r="CR65" s="44">
        <f>SUM(CQ65/CO65)*100</f>
        <v>63.78158305008683</v>
      </c>
      <c r="CS65" s="40">
        <f>SUM(CS64,CS62,CS60)</f>
        <v>208886152.09999999</v>
      </c>
      <c r="CT65" s="44">
        <f>SUM(CS65/CO65)*100</f>
        <v>25.031893426447294</v>
      </c>
      <c r="CU65" s="40">
        <f>SUM(CU64,CU62,CU60)</f>
        <v>741130726.29999971</v>
      </c>
      <c r="CV65" s="18">
        <f>SUM(CU65/CO65)*100</f>
        <v>88.813476476534078</v>
      </c>
      <c r="CW65" s="68">
        <f>SUM(CW64,CW62,CW60)</f>
        <v>392763627.89999992</v>
      </c>
      <c r="CX65" s="34">
        <f t="shared" si="154"/>
        <v>88.579540326454435</v>
      </c>
      <c r="CY65" s="160"/>
      <c r="CZ65" s="40">
        <f>SUM(CZ64,CZ62,CZ60)</f>
        <v>443402197</v>
      </c>
      <c r="DA65" s="44">
        <f t="shared" si="158"/>
        <v>14.106731851254532</v>
      </c>
      <c r="DB65" s="40">
        <f>SUM(DB64,DB62,DB60)</f>
        <v>314293594.5</v>
      </c>
      <c r="DC65" s="44">
        <f t="shared" si="159"/>
        <v>70.882281735739795</v>
      </c>
      <c r="DD65" s="40">
        <f>SUM(DD64,DD62,DD60)</f>
        <v>81541465.800000012</v>
      </c>
      <c r="DE65" s="44">
        <f t="shared" si="160"/>
        <v>18.389955293793914</v>
      </c>
      <c r="DF65" s="40">
        <f>SUM(DF64,DF62,DF60)</f>
        <v>395835060.29999989</v>
      </c>
      <c r="DG65" s="18">
        <f t="shared" si="161"/>
        <v>89.272237029533684</v>
      </c>
      <c r="DH65" s="50"/>
      <c r="DI65" s="18">
        <f t="shared" si="162"/>
        <v>0</v>
      </c>
      <c r="DJ65" s="165"/>
      <c r="DK65" s="39">
        <f>SUM(DK64,DK62,DK60)</f>
        <v>442449483.20000011</v>
      </c>
      <c r="DL65" s="166">
        <f t="shared" si="155"/>
        <v>15.536656792071685</v>
      </c>
      <c r="DM65" s="39">
        <f>SUM(DM64,DM62,DM60)</f>
        <v>276828466.40000004</v>
      </c>
      <c r="DN65" s="166">
        <f t="shared" si="165"/>
        <v>62.567248219581593</v>
      </c>
      <c r="DO65" s="39">
        <f>SUM(DO64,DO62,DO60)</f>
        <v>100567741.5</v>
      </c>
      <c r="DP65" s="34">
        <f t="shared" si="163"/>
        <v>22.729768102032214</v>
      </c>
      <c r="DQ65" s="39">
        <f>SUM(DQ64,DQ62,DQ60)</f>
        <v>377396207.89999998</v>
      </c>
      <c r="DR65" s="34">
        <f t="shared" si="156"/>
        <v>85.297016321613796</v>
      </c>
      <c r="DS65" s="39">
        <f>SUM(DS64,DS62,DS60)</f>
        <v>347434186.60000002</v>
      </c>
      <c r="DT65" s="33">
        <f t="shared" si="157"/>
        <v>78.525164971873096</v>
      </c>
      <c r="DU65" s="167"/>
      <c r="DV65" s="39">
        <f>SUM(DV64,DV62,DV60)</f>
        <v>247327284.09999999</v>
      </c>
      <c r="DW65" s="166">
        <f t="shared" si="77"/>
        <v>13.053621776117538</v>
      </c>
      <c r="DX65" s="39">
        <f>SUM(DX64,DX62,DX60)</f>
        <v>155676051.39999998</v>
      </c>
      <c r="DY65" s="166">
        <f t="shared" si="78"/>
        <v>62.943339214066107</v>
      </c>
      <c r="DZ65" s="39">
        <f>SUM(DZ64,DZ62,DZ60)</f>
        <v>18355832.099999998</v>
      </c>
      <c r="EA65" s="34">
        <f t="shared" si="79"/>
        <v>7.4216769762362009</v>
      </c>
      <c r="EB65" s="39">
        <f>SUM(EB64,EB62,EB60)</f>
        <v>174031883.49999997</v>
      </c>
      <c r="EC65" s="34">
        <f t="shared" si="80"/>
        <v>70.365016190302299</v>
      </c>
      <c r="ED65" s="39">
        <f>SUM(ED64,ED62,ED60)</f>
        <v>179373413.89999998</v>
      </c>
      <c r="EE65" s="34">
        <f t="shared" si="81"/>
        <v>115.22222736695132</v>
      </c>
      <c r="EF65" s="160"/>
      <c r="EG65" s="39">
        <f>SUM(EG64,EG62,EG60)</f>
        <v>110851660.40000001</v>
      </c>
      <c r="EH65" s="166">
        <f t="shared" si="82"/>
        <v>7.2408056775413039</v>
      </c>
      <c r="EI65" s="39">
        <f>SUM(EI64,EI62,EI60)</f>
        <v>69072501</v>
      </c>
      <c r="EJ65" s="166">
        <f t="shared" si="83"/>
        <v>62.310750015612747</v>
      </c>
      <c r="EK65" s="39">
        <f>SUM(EK64,EK62,EK60)</f>
        <v>18285770.300000008</v>
      </c>
      <c r="EL65" s="34">
        <f t="shared" si="84"/>
        <v>16.495711687147637</v>
      </c>
      <c r="EM65" s="39">
        <f>SUM(EM64,EM62,EM60)</f>
        <v>87358271.300000012</v>
      </c>
      <c r="EN65" s="34">
        <f t="shared" si="85"/>
        <v>78.806461702760387</v>
      </c>
      <c r="EO65" s="39">
        <f>SUM(EO64,EO62,EO60)</f>
        <v>69937966.200000003</v>
      </c>
      <c r="EP65" s="33">
        <f t="shared" si="86"/>
        <v>63.091491771646936</v>
      </c>
      <c r="EQ65" s="167"/>
      <c r="ER65" s="39">
        <f>SUM(ER64,ER62,ER60)</f>
        <v>119053732.3</v>
      </c>
      <c r="ES65" s="166">
        <f t="shared" si="87"/>
        <v>9.1524712976894911</v>
      </c>
      <c r="ET65" s="39">
        <f>SUM(ET64,ET62,ET60)</f>
        <v>66291017.5</v>
      </c>
      <c r="EU65" s="166">
        <f t="shared" si="88"/>
        <v>55.681595376577711</v>
      </c>
      <c r="EV65" s="39">
        <f>SUM(EV64,EV62,EV60)</f>
        <v>16175772.1</v>
      </c>
      <c r="EW65" s="34">
        <f t="shared" si="89"/>
        <v>13.586950856138763</v>
      </c>
      <c r="EX65" s="39">
        <f>SUM(EX64,EX62,EX60)</f>
        <v>82466789.600000009</v>
      </c>
      <c r="EY65" s="34">
        <f t="shared" si="90"/>
        <v>69.268546232716474</v>
      </c>
      <c r="EZ65" s="39">
        <f>SUM(EZ64,EZ62,EZ60)</f>
        <v>69849746.800000012</v>
      </c>
      <c r="FA65" s="33">
        <f t="shared" si="91"/>
        <v>58.670774490284515</v>
      </c>
      <c r="FB65" s="167"/>
      <c r="FC65" s="39">
        <f>SUM(FC64,FC62,FC60)</f>
        <v>87070905.200000003</v>
      </c>
      <c r="FD65" s="166">
        <f t="shared" si="92"/>
        <v>8.8022478897833416</v>
      </c>
      <c r="FE65" s="39">
        <f>SUM(FE64,FE62,FE60)</f>
        <v>50828924.200000003</v>
      </c>
      <c r="FF65" s="166">
        <f t="shared" si="93"/>
        <v>58.37647384421588</v>
      </c>
      <c r="FG65" s="39">
        <f>SUM(FG64,FG62,FG60)</f>
        <v>12296431.299999999</v>
      </c>
      <c r="FH65" s="34">
        <f t="shared" si="94"/>
        <v>14.122319357718126</v>
      </c>
      <c r="FI65" s="39">
        <f>SUM(FI64,FI62,FI60)</f>
        <v>63125355.500000015</v>
      </c>
      <c r="FJ65" s="34">
        <f t="shared" si="95"/>
        <v>72.498793201934021</v>
      </c>
      <c r="FK65" s="39">
        <f>SUM(FK64,FK62,FK60)</f>
        <v>52978512.700000003</v>
      </c>
      <c r="FL65" s="33">
        <f t="shared" si="96"/>
        <v>60.845253162706292</v>
      </c>
      <c r="FM65" s="168"/>
      <c r="FN65" s="39">
        <f>SUM(FN64,FN62,FN60)</f>
        <v>66843699.599999994</v>
      </c>
      <c r="FO65" s="166">
        <f t="shared" si="97"/>
        <v>8.8238683009776793</v>
      </c>
      <c r="FP65" s="39">
        <f>SUM(FP64,FP62,FP60)</f>
        <v>43496928</v>
      </c>
      <c r="FQ65" s="166">
        <f t="shared" si="98"/>
        <v>65.07259212205544</v>
      </c>
      <c r="FR65" s="39">
        <f>SUM(FR64,FR62,FR60)</f>
        <v>8021343.9000000022</v>
      </c>
      <c r="FS65" s="34">
        <f t="shared" si="99"/>
        <v>12.000149524937429</v>
      </c>
      <c r="FT65" s="39">
        <f>SUM(FT64,FT62,FT60)</f>
        <v>51518271.900000006</v>
      </c>
      <c r="FU65" s="34">
        <f t="shared" si="100"/>
        <v>77.072741646992881</v>
      </c>
      <c r="FV65" s="39">
        <f>SUM(FV64,FV62,FV60)</f>
        <v>48605037.699999988</v>
      </c>
      <c r="FW65" s="33">
        <f t="shared" si="101"/>
        <v>72.714463727857449</v>
      </c>
      <c r="FX65" s="167"/>
      <c r="FY65" s="39">
        <f>SUM(FY64,FY62,FY60)</f>
        <v>53082480.5</v>
      </c>
      <c r="FZ65" s="166">
        <f t="shared" si="102"/>
        <v>10.829357211111184</v>
      </c>
      <c r="GA65" s="39">
        <f>SUM(GA64,GA62,GA60)</f>
        <v>30725745.399999999</v>
      </c>
      <c r="GB65" s="166">
        <f t="shared" si="103"/>
        <v>57.883024889916356</v>
      </c>
      <c r="GC65" s="39">
        <f>SUM(GC64,GC62,GC60)</f>
        <v>5165524.4999999991</v>
      </c>
      <c r="GD65" s="34">
        <f t="shared" si="104"/>
        <v>9.7311287101588988</v>
      </c>
      <c r="GE65" s="39">
        <f>SUM(GE64,GE62,GE60)</f>
        <v>35891269.899999999</v>
      </c>
      <c r="GF65" s="34">
        <f t="shared" si="105"/>
        <v>67.614153600075269</v>
      </c>
      <c r="GG65" s="39">
        <f>SUM(GG64,GG62,GG60)</f>
        <v>34781371.900000006</v>
      </c>
      <c r="GH65" s="33">
        <f t="shared" si="106"/>
        <v>65.52326035329115</v>
      </c>
      <c r="GI65" s="167"/>
      <c r="GJ65" s="39">
        <f>SUM(GJ64,GJ62,GJ60)</f>
        <v>34358041.5</v>
      </c>
      <c r="GK65" s="166">
        <f t="shared" si="107"/>
        <v>9.6145016411420716</v>
      </c>
      <c r="GL65" s="39">
        <f>SUM(GL64,GL62,GL60)</f>
        <v>19684434.400000002</v>
      </c>
      <c r="GM65" s="166">
        <f t="shared" si="108"/>
        <v>57.292073531024755</v>
      </c>
      <c r="GN65" s="39">
        <f>SUM(GN64,GN62,GN60)</f>
        <v>2705976.3</v>
      </c>
      <c r="GO65" s="34">
        <f t="shared" si="109"/>
        <v>7.8758164955356955</v>
      </c>
      <c r="GP65" s="39">
        <f>SUM(GP64,GP62,GP60)</f>
        <v>22390410.699999999</v>
      </c>
      <c r="GQ65" s="34">
        <f t="shared" si="110"/>
        <v>65.167890026560443</v>
      </c>
      <c r="GR65" s="39">
        <f>SUM(GR64,GR62,GR60)</f>
        <v>22418848.800000004</v>
      </c>
      <c r="GS65" s="33">
        <f t="shared" si="111"/>
        <v>65.25065987827044</v>
      </c>
      <c r="GT65" s="167"/>
      <c r="GU65" s="39">
        <f>SUM(GU64,GU62,GU60)</f>
        <v>13404683.600000001</v>
      </c>
      <c r="GV65" s="166">
        <f t="shared" si="112"/>
        <v>5.7718246904254515</v>
      </c>
      <c r="GW65" s="39">
        <f>SUM(GW64,GW62,GW60)</f>
        <v>9712502.1999999993</v>
      </c>
      <c r="GX65" s="166">
        <f t="shared" si="113"/>
        <v>72.456034695216516</v>
      </c>
      <c r="GY65" s="39">
        <f>SUM(GY64,GY62,GY60)</f>
        <v>1008486.4000000001</v>
      </c>
      <c r="GZ65" s="34">
        <f t="shared" si="114"/>
        <v>7.5233883177966243</v>
      </c>
      <c r="HA65" s="39">
        <f>SUM(HA64,HA62,HA60)</f>
        <v>10720988.6</v>
      </c>
      <c r="HB65" s="34">
        <f t="shared" si="115"/>
        <v>79.979423013013147</v>
      </c>
      <c r="HC65" s="39">
        <f>SUM(HC64,HC62,HC60)</f>
        <v>13264171.4</v>
      </c>
      <c r="HD65" s="33">
        <f t="shared" si="116"/>
        <v>98.951767873133534</v>
      </c>
      <c r="HE65" s="167"/>
      <c r="HF65" s="39">
        <f>SUM(HF64,HF62,HF60)</f>
        <v>14346915.900000002</v>
      </c>
      <c r="HG65" s="166">
        <f t="shared" si="117"/>
        <v>8.0163593447546475</v>
      </c>
      <c r="HH65" s="39">
        <f>SUM(HH64,HH62,HH60)</f>
        <v>8233129.2000000011</v>
      </c>
      <c r="HI65" s="166">
        <f t="shared" si="118"/>
        <v>57.386056051252098</v>
      </c>
      <c r="HJ65" s="39">
        <f>SUM(HJ64,HJ62,HJ60)</f>
        <v>1977700.4000000004</v>
      </c>
      <c r="HK65" s="34">
        <f t="shared" si="119"/>
        <v>13.78484695794446</v>
      </c>
      <c r="HL65" s="39">
        <f>SUM(HL64,HL62,HL60)</f>
        <v>10210829.599999998</v>
      </c>
      <c r="HM65" s="34">
        <f t="shared" si="120"/>
        <v>71.170903009196536</v>
      </c>
      <c r="HN65" s="39">
        <f>SUM(HN64,HN62,HN60)</f>
        <v>9493664.2999999989</v>
      </c>
      <c r="HO65" s="33">
        <f t="shared" si="121"/>
        <v>66.172161084459958</v>
      </c>
      <c r="HP65" s="39">
        <f>SUM(HP64,HP62,HP60)</f>
        <v>12524719.300000001</v>
      </c>
      <c r="HQ65" s="166">
        <f t="shared" si="122"/>
        <v>8.9872012289663559</v>
      </c>
      <c r="HR65" s="39">
        <f>SUM(HR64,HR62,HR60)</f>
        <v>7473739.0000000009</v>
      </c>
      <c r="HS65" s="166">
        <f t="shared" si="123"/>
        <v>59.671908176017972</v>
      </c>
      <c r="HT65" s="39">
        <f>SUM(HT64,HT62,HT60)</f>
        <v>8736396.8000000007</v>
      </c>
      <c r="HU65" s="174"/>
      <c r="HV65" s="39">
        <f>SUM(HV64,HV62,HV60)</f>
        <v>8293127.6000000006</v>
      </c>
      <c r="HW65" s="166">
        <f t="shared" si="124"/>
        <v>8.4698462756562716</v>
      </c>
      <c r="HX65" s="39">
        <f>SUM(HX64,HX62,HX60)</f>
        <v>5580332.3000000007</v>
      </c>
      <c r="HY65" s="166">
        <f t="shared" si="125"/>
        <v>67.288634266280923</v>
      </c>
      <c r="HZ65" s="39">
        <f>SUM(HZ64,HZ62,HZ60)</f>
        <v>7379717.3000000007</v>
      </c>
      <c r="IA65" s="33">
        <f t="shared" si="126"/>
        <v>98.741972391596761</v>
      </c>
      <c r="IB65" s="39">
        <f>SUM(IB64,IB62,IB60)</f>
        <v>8414585.5999999996</v>
      </c>
      <c r="IC65" s="166">
        <f t="shared" si="127"/>
        <v>11.344566279761773</v>
      </c>
      <c r="ID65" s="39">
        <f>SUM(ID64,ID62,ID60)</f>
        <v>5798644.3999999994</v>
      </c>
      <c r="IE65" s="166">
        <f t="shared" si="128"/>
        <v>68.911823774185621</v>
      </c>
      <c r="IF65" s="39">
        <f>SUM(IF64,IF62,IF60)</f>
        <v>6376167.9000000004</v>
      </c>
      <c r="IG65" s="174"/>
      <c r="IH65" s="39">
        <f>SUM(IH64,IH62,IH60)</f>
        <v>12262356.1</v>
      </c>
      <c r="II65" s="166">
        <f t="shared" si="129"/>
        <v>19.106213719162852</v>
      </c>
      <c r="IJ65" s="39">
        <f>SUM(IJ64,IJ62,IJ60)</f>
        <v>4748666.5999999996</v>
      </c>
      <c r="IK65" s="166">
        <f t="shared" si="130"/>
        <v>38.725564330985293</v>
      </c>
      <c r="IL65" s="39">
        <f>SUM(IL64,IL62,IL60)</f>
        <v>5674249.5999999996</v>
      </c>
      <c r="IM65" s="33">
        <f t="shared" si="131"/>
        <v>97.854760674753578</v>
      </c>
      <c r="IN65" s="39">
        <f>SUM(IN64,IN62,IN60)</f>
        <v>3793835</v>
      </c>
      <c r="IO65" s="166">
        <f t="shared" si="132"/>
        <v>9.4088950796081825</v>
      </c>
      <c r="IP65" s="39">
        <f>SUM(IP64,IP62,IP60)</f>
        <v>2683894.6</v>
      </c>
      <c r="IQ65" s="166">
        <f t="shared" si="133"/>
        <v>70.74357740913878</v>
      </c>
      <c r="IR65" s="39">
        <f>SUM(IR64,IR62,IR60)</f>
        <v>3168646.4</v>
      </c>
      <c r="IS65" s="33">
        <f t="shared" si="134"/>
        <v>66.727076607146941</v>
      </c>
    </row>
    <row r="66" spans="1:253" s="96" customFormat="1" x14ac:dyDescent="0.2">
      <c r="A66" s="198" t="s">
        <v>16</v>
      </c>
      <c r="B66" s="50">
        <f>SUM(B32+B65)</f>
        <v>5448634853.5040007</v>
      </c>
      <c r="C66" s="41">
        <f t="shared" si="146"/>
        <v>93.013656818535466</v>
      </c>
      <c r="D66" s="42">
        <f>SUM(D32+D65)</f>
        <v>6043660929.7139988</v>
      </c>
      <c r="E66" s="40">
        <f>SUM(E32+E65)</f>
        <v>5857886938.1879988</v>
      </c>
      <c r="F66" s="41">
        <f>SUM(E66/E$82)*100</f>
        <v>67.929265348811512</v>
      </c>
      <c r="G66" s="40">
        <f>SUM(G32+G65)</f>
        <v>0</v>
      </c>
      <c r="H66" s="40">
        <f>SUM(H32+H65)</f>
        <v>5857886938.1879988</v>
      </c>
      <c r="I66" s="40">
        <f>SUM(I32+I65)</f>
        <v>4472164095.4066992</v>
      </c>
      <c r="J66" s="41">
        <f>SUM(I66/E66)*100</f>
        <v>76.344322493702137</v>
      </c>
      <c r="K66" s="40">
        <f>SUM(K32+K65)</f>
        <v>1204574630.6842997</v>
      </c>
      <c r="L66" s="41">
        <f>SUM(K66/E66)*100</f>
        <v>20.563296004086194</v>
      </c>
      <c r="M66" s="40">
        <f>SUM(M32+M65)</f>
        <v>5676738726.0909986</v>
      </c>
      <c r="N66" s="43">
        <f>SUM(M66/E66)*100</f>
        <v>96.90761849778832</v>
      </c>
      <c r="O66" s="39">
        <f>SUM(O32+O65)</f>
        <v>5048146493.6389999</v>
      </c>
      <c r="P66" s="41">
        <f t="shared" si="147"/>
        <v>90.44095795586145</v>
      </c>
      <c r="Q66" s="42">
        <f>SUM(Q32+Q65)</f>
        <v>5332439713.5526009</v>
      </c>
      <c r="R66" s="15">
        <v>5581703917.9336014</v>
      </c>
      <c r="S66" s="85">
        <v>53.149104044778539</v>
      </c>
      <c r="T66" s="42">
        <f>SUM(T32+T65)</f>
        <v>0</v>
      </c>
      <c r="U66" s="40">
        <f>SUM(U32+U65)</f>
        <v>5581703917.9336023</v>
      </c>
      <c r="V66" s="49">
        <f>SUM(V32+V65)</f>
        <v>3884349878.4424009</v>
      </c>
      <c r="W66" s="85">
        <v>69.59075464325997</v>
      </c>
      <c r="X66" s="42">
        <f>SUM(X32+X65)</f>
        <v>1569544852.4658995</v>
      </c>
      <c r="Y66" s="85">
        <v>28.119457347478932</v>
      </c>
      <c r="Z66" s="40">
        <f>SUM(Z32+Z65)</f>
        <v>5453894730.9083004</v>
      </c>
      <c r="AA66" s="19">
        <v>97.710211990738898</v>
      </c>
      <c r="AB66" s="49">
        <f>SUM(AB32+AB65)</f>
        <v>4455614255.7320004</v>
      </c>
      <c r="AC66" s="41">
        <f t="shared" si="148"/>
        <v>90.373116464871472</v>
      </c>
      <c r="AD66" s="42">
        <f>SUM(AD32+AD65)</f>
        <v>5392495175.3397999</v>
      </c>
      <c r="AE66" s="40">
        <f>SUM(AE32+AE65)</f>
        <v>4930243008.1227999</v>
      </c>
      <c r="AF66" s="177">
        <v>57.616170627136455</v>
      </c>
      <c r="AG66" s="42">
        <f>SUM(AG32+AG65)</f>
        <v>43716768.523399994</v>
      </c>
      <c r="AH66" s="42">
        <f>SUM(AH32+AH65)</f>
        <v>4886526239.5993996</v>
      </c>
      <c r="AI66" s="40">
        <f>SUM(AI32+AI65)</f>
        <v>3638522862.263299</v>
      </c>
      <c r="AJ66" s="173">
        <v>73.800071442090527</v>
      </c>
      <c r="AK66" s="40">
        <f>SUM(AK32+AK65)</f>
        <v>1081083133.4890001</v>
      </c>
      <c r="AL66" s="173">
        <v>21.927583117259459</v>
      </c>
      <c r="AM66" s="40">
        <f>SUM(AM32+AM65)</f>
        <v>4719605995.7523003</v>
      </c>
      <c r="AN66" s="85">
        <v>95.727654559349986</v>
      </c>
      <c r="AO66" s="68">
        <f>SUM(AO32+AO65)</f>
        <v>3917081564.5419998</v>
      </c>
      <c r="AP66" s="41">
        <f t="shared" si="149"/>
        <v>84.012622844854192</v>
      </c>
      <c r="AQ66" s="40">
        <f>SUM(AQ32+AQ65)</f>
        <v>4662491696.962801</v>
      </c>
      <c r="AR66" s="17">
        <v>59.156087164086323</v>
      </c>
      <c r="AS66" s="40">
        <f>SUM(AS32+AS65)</f>
        <v>3597843761.3052006</v>
      </c>
      <c r="AT66" s="17">
        <v>77.165687257928553</v>
      </c>
      <c r="AU66" s="40">
        <f>SUM(AU32+AU65)</f>
        <v>891811608.56880021</v>
      </c>
      <c r="AV66" s="17">
        <v>19.12736078757494</v>
      </c>
      <c r="AW66" s="40">
        <f>SUM(AW32+AW65)</f>
        <v>4489655369.8740005</v>
      </c>
      <c r="AX66" s="19">
        <v>96.293048045503483</v>
      </c>
      <c r="AY66" s="68">
        <f>SUM(AY32+AY65)</f>
        <v>4412808328.9940004</v>
      </c>
      <c r="AZ66" s="17">
        <f t="shared" si="150"/>
        <v>84.688863637084694</v>
      </c>
      <c r="BA66" s="40">
        <f>SUM(BA32+BA65)</f>
        <v>5210612280.6229992</v>
      </c>
      <c r="BB66" s="17">
        <f>SUM(BA66/BA$82)*100</f>
        <v>67.490122141936865</v>
      </c>
      <c r="BC66" s="40">
        <f>SUM(BC32+BC65)</f>
        <v>3674522252.4145994</v>
      </c>
      <c r="BD66" s="17">
        <f>SUM(BC66/BA66)*100</f>
        <v>70.519970677520078</v>
      </c>
      <c r="BE66" s="40">
        <f>SUM(BE32+BE65)</f>
        <v>1421603100.6289997</v>
      </c>
      <c r="BF66" s="17">
        <f>SUM(BE66/BA66)*100</f>
        <v>27.2828417097084</v>
      </c>
      <c r="BG66" s="40">
        <f>SUM(BG32+BG65)</f>
        <v>5096125353.0436001</v>
      </c>
      <c r="BH66" s="19">
        <f>SUM(BG66/BA66)*100</f>
        <v>97.802812387228499</v>
      </c>
      <c r="BI66" s="68">
        <f>SUM(BI32+BI65)</f>
        <v>4330699269.7869997</v>
      </c>
      <c r="BJ66" s="17">
        <f t="shared" si="151"/>
        <v>80.366233354933527</v>
      </c>
      <c r="BK66" s="40">
        <f>SUM(BK32+BK65)</f>
        <v>5388705043.1499996</v>
      </c>
      <c r="BL66" s="17">
        <f>SUM(BK66/BK$82)*100</f>
        <v>67.748777009822732</v>
      </c>
      <c r="BM66" s="40">
        <f>SUM(BM32+BM65)</f>
        <v>3365966347.9139996</v>
      </c>
      <c r="BN66" s="17">
        <f>SUM(BM66/BK66)*100</f>
        <v>62.463362179986824</v>
      </c>
      <c r="BO66" s="40">
        <f>SUM(BO32+BO65)</f>
        <v>1841260231.8389997</v>
      </c>
      <c r="BP66" s="17">
        <f>SUM(BO65/BK65)*100</f>
        <v>40.262922411760215</v>
      </c>
      <c r="BQ66" s="40">
        <f>SUM(BQ32+BQ65)</f>
        <v>5207226579.7530003</v>
      </c>
      <c r="BR66" s="19">
        <f>SUM(BQ66/BK66)*100</f>
        <v>96.632243517805989</v>
      </c>
      <c r="BS66" s="68">
        <f>SUM(BS32+BS65)</f>
        <v>3053049186.4000001</v>
      </c>
      <c r="BT66" s="65">
        <f t="shared" si="152"/>
        <v>81.619917277864971</v>
      </c>
      <c r="BU66" s="40">
        <f>SUM(BU32+BU65)</f>
        <v>3740568832</v>
      </c>
      <c r="BV66" s="34">
        <f>SUM(BU66/BU$82)*100</f>
        <v>64.401852345748452</v>
      </c>
      <c r="BW66" s="40">
        <f>SUM(BW32+BW65)</f>
        <v>2634928411.4576902</v>
      </c>
      <c r="BX66" s="34">
        <f t="shared" si="164"/>
        <v>70.441917521107399</v>
      </c>
      <c r="BY66" s="40">
        <f>SUM(BY32+BY65)</f>
        <v>895211757.20799994</v>
      </c>
      <c r="BZ66" s="34">
        <f>SUM(BY66/BU66)*100</f>
        <v>23.932503247891042</v>
      </c>
      <c r="CA66" s="40">
        <f>SUM(CA32+CA65)</f>
        <v>3530140168.6656895</v>
      </c>
      <c r="CB66" s="33">
        <f>SUM(CA66/BU66)*100</f>
        <v>94.374420768998419</v>
      </c>
      <c r="CC66" s="68">
        <f>SUM(CC32+CC65)</f>
        <v>2490905263.6999998</v>
      </c>
      <c r="CD66" s="34">
        <f t="shared" si="135"/>
        <v>85.576773254163143</v>
      </c>
      <c r="CE66" s="40">
        <f>SUM(CE32+CE65)</f>
        <v>2910725853.5</v>
      </c>
      <c r="CF66" s="34">
        <f>SUM(CE66/CE$82)*100</f>
        <v>45.906336266891515</v>
      </c>
      <c r="CG66" s="40">
        <f>SUM(CG32+CG65)</f>
        <v>2340264407.5999999</v>
      </c>
      <c r="CH66" s="44">
        <f>SUM(CG66/CE66)*100</f>
        <v>80.401402446951536</v>
      </c>
      <c r="CI66" s="40">
        <f>SUM(CI32+CI65)</f>
        <v>389180036.5</v>
      </c>
      <c r="CJ66" s="44">
        <f>SUM(CI66/CE66)*100</f>
        <v>13.370549343629554</v>
      </c>
      <c r="CK66" s="40">
        <f>SUM(CK32+CK65)</f>
        <v>2729444444.1000004</v>
      </c>
      <c r="CL66" s="18">
        <f>SUM(CK66/CE66)*100</f>
        <v>93.771951790581113</v>
      </c>
      <c r="CM66" s="68">
        <f>SUM(CM32+CM65)</f>
        <v>2014230139.0999999</v>
      </c>
      <c r="CN66" s="34">
        <f t="shared" si="153"/>
        <v>83.726728878990713</v>
      </c>
      <c r="CO66" s="40">
        <f>SUM(CO32+CO65)</f>
        <v>2405719375.4829998</v>
      </c>
      <c r="CP66" s="44">
        <f>SUM(CO66/CO$82)*100</f>
        <v>46.862387640870175</v>
      </c>
      <c r="CQ66" s="40">
        <f>SUM(CQ32+CQ65)</f>
        <v>1771649608.832</v>
      </c>
      <c r="CR66" s="44">
        <f>SUM(CQ66/CO66)*100</f>
        <v>73.643236484151572</v>
      </c>
      <c r="CS66" s="40">
        <f>SUM(CS32+CS65)</f>
        <v>466229032.52999997</v>
      </c>
      <c r="CT66" s="44">
        <f>SUM(CS66/CO66)*100</f>
        <v>19.380025670549976</v>
      </c>
      <c r="CU66" s="40">
        <f>SUM(CU32+CU65)</f>
        <v>2237878641.3619995</v>
      </c>
      <c r="CV66" s="18">
        <f>SUM(CU66/CO66)*100</f>
        <v>93.023262154701541</v>
      </c>
      <c r="CW66" s="68">
        <f>SUM(CW32+CW65)</f>
        <v>1227393832.0999999</v>
      </c>
      <c r="CX66" s="34">
        <f t="shared" si="154"/>
        <v>90.055573579592632</v>
      </c>
      <c r="CY66" s="160"/>
      <c r="CZ66" s="40">
        <f>SUM(CZ32+CZ65)</f>
        <v>1362929337.1999998</v>
      </c>
      <c r="DA66" s="44">
        <f t="shared" si="158"/>
        <v>43.361261676582238</v>
      </c>
      <c r="DB66" s="40">
        <f>SUM(DB32+DB65)</f>
        <v>1043731930.0999999</v>
      </c>
      <c r="DC66" s="44">
        <f t="shared" si="159"/>
        <v>76.580047227117547</v>
      </c>
      <c r="DD66" s="40">
        <f>SUM(DD32+DD65)</f>
        <v>245285676.20000005</v>
      </c>
      <c r="DE66" s="44">
        <f t="shared" si="160"/>
        <v>17.996947420906988</v>
      </c>
      <c r="DF66" s="40">
        <f>SUM(DF32+DF65)</f>
        <v>1289017606.2999997</v>
      </c>
      <c r="DG66" s="18">
        <f t="shared" si="161"/>
        <v>94.57699464802451</v>
      </c>
      <c r="DH66" s="50"/>
      <c r="DI66" s="18">
        <f t="shared" si="162"/>
        <v>0</v>
      </c>
      <c r="DJ66" s="165"/>
      <c r="DK66" s="39">
        <f>SUM(DK32+DK65)</f>
        <v>1449970576.3000004</v>
      </c>
      <c r="DL66" s="166">
        <f t="shared" si="155"/>
        <v>50.915858324988292</v>
      </c>
      <c r="DM66" s="39">
        <f>SUM(DM32+DM65)</f>
        <v>1145615200.5999999</v>
      </c>
      <c r="DN66" s="166">
        <f t="shared" si="165"/>
        <v>79.009548147063285</v>
      </c>
      <c r="DO66" s="39">
        <f>SUM(DO32+DO65)</f>
        <v>182068134.5</v>
      </c>
      <c r="DP66" s="34">
        <f t="shared" si="163"/>
        <v>12.556677871670818</v>
      </c>
      <c r="DQ66" s="39">
        <f>SUM(DQ32+DQ65)</f>
        <v>1327683335.1000004</v>
      </c>
      <c r="DR66" s="34">
        <f t="shared" si="156"/>
        <v>91.566226018734142</v>
      </c>
      <c r="DS66" s="39">
        <f>SUM(DS32+DS65)</f>
        <v>1001516444.3000001</v>
      </c>
      <c r="DT66" s="33">
        <f t="shared" si="157"/>
        <v>69.071501220089942</v>
      </c>
      <c r="DU66" s="167"/>
      <c r="DV66" s="39">
        <f>SUM(DV32+DV65)</f>
        <v>640479051.30000007</v>
      </c>
      <c r="DW66" s="166">
        <f t="shared" si="77"/>
        <v>33.803675650343592</v>
      </c>
      <c r="DX66" s="39">
        <f>SUM(DX32+DX65)</f>
        <v>469348467.30000007</v>
      </c>
      <c r="DY66" s="166">
        <f t="shared" si="78"/>
        <v>73.280846008522687</v>
      </c>
      <c r="DZ66" s="39">
        <f>SUM(DZ32+DZ65)</f>
        <v>83781948.400000006</v>
      </c>
      <c r="EA66" s="34">
        <f t="shared" si="79"/>
        <v>13.081137974762047</v>
      </c>
      <c r="EB66" s="39">
        <f>SUM(EB32+EB65)</f>
        <v>553130415.69999993</v>
      </c>
      <c r="EC66" s="34">
        <f t="shared" si="80"/>
        <v>86.361983983284702</v>
      </c>
      <c r="ED66" s="39">
        <f>SUM(ED32+ED65)</f>
        <v>519502675.89999998</v>
      </c>
      <c r="EE66" s="34">
        <f t="shared" si="81"/>
        <v>110.68592146226017</v>
      </c>
      <c r="EF66" s="160"/>
      <c r="EG66" s="39">
        <f>SUM(EG32+EG65)</f>
        <v>383899558.39999998</v>
      </c>
      <c r="EH66" s="166">
        <f t="shared" si="82"/>
        <v>25.076233337758097</v>
      </c>
      <c r="EI66" s="39">
        <f>SUM(EI32+EI65)</f>
        <v>285968239.70000005</v>
      </c>
      <c r="EJ66" s="166">
        <f t="shared" si="83"/>
        <v>74.490379955592061</v>
      </c>
      <c r="EK66" s="39">
        <f>SUM(EK32+EK65)</f>
        <v>59689266.300000012</v>
      </c>
      <c r="EL66" s="34">
        <f t="shared" si="84"/>
        <v>15.548146642515132</v>
      </c>
      <c r="EM66" s="39">
        <f>SUM(EM32+EM65)</f>
        <v>345657506</v>
      </c>
      <c r="EN66" s="34">
        <f t="shared" si="85"/>
        <v>90.038526598107183</v>
      </c>
      <c r="EO66" s="39">
        <f>SUM(EO32+EO65)</f>
        <v>297246223.19999999</v>
      </c>
      <c r="EP66" s="33">
        <f t="shared" si="86"/>
        <v>77.428123241102426</v>
      </c>
      <c r="EQ66" s="167"/>
      <c r="ER66" s="39">
        <f>SUM(ER32+ER65)</f>
        <v>328754363.89999998</v>
      </c>
      <c r="ES66" s="166">
        <f t="shared" si="87"/>
        <v>25.273587156451676</v>
      </c>
      <c r="ET66" s="39">
        <f>SUM(ET32+ET65)</f>
        <v>246360746.90000001</v>
      </c>
      <c r="EU66" s="166">
        <f t="shared" si="88"/>
        <v>74.937635497041697</v>
      </c>
      <c r="EV66" s="39">
        <f>SUM(EV32+EV65)</f>
        <v>38953529.300000004</v>
      </c>
      <c r="EW66" s="34">
        <f t="shared" si="89"/>
        <v>11.848825012661681</v>
      </c>
      <c r="EX66" s="39">
        <f>SUM(EX32+EX65)</f>
        <v>285314276.19999999</v>
      </c>
      <c r="EY66" s="34">
        <f t="shared" si="90"/>
        <v>86.78646050970336</v>
      </c>
      <c r="EZ66" s="39">
        <f>SUM(EZ32+EZ65)</f>
        <v>253285527.60000002</v>
      </c>
      <c r="FA66" s="33">
        <f t="shared" si="91"/>
        <v>77.044004707734942</v>
      </c>
      <c r="FB66" s="167"/>
      <c r="FC66" s="39">
        <f>SUM(FC32+FC65)</f>
        <v>250779211.5</v>
      </c>
      <c r="FD66" s="166">
        <f t="shared" si="92"/>
        <v>25.351990773002843</v>
      </c>
      <c r="FE66" s="39">
        <f>SUM(FE32+FE65)</f>
        <v>175294848.09999999</v>
      </c>
      <c r="FF66" s="166">
        <f t="shared" si="93"/>
        <v>69.900071481802229</v>
      </c>
      <c r="FG66" s="39">
        <f>SUM(FG32+FG65)</f>
        <v>38094450.699999996</v>
      </c>
      <c r="FH66" s="34">
        <f t="shared" si="94"/>
        <v>15.190434036435271</v>
      </c>
      <c r="FI66" s="39">
        <f>SUM(FI32+FI65)</f>
        <v>213389298.80000001</v>
      </c>
      <c r="FJ66" s="34">
        <f t="shared" si="95"/>
        <v>85.090505518237507</v>
      </c>
      <c r="FK66" s="39">
        <f>SUM(FK32+FK65)</f>
        <v>184190156.19999999</v>
      </c>
      <c r="FL66" s="33">
        <f t="shared" si="96"/>
        <v>73.447139058414336</v>
      </c>
      <c r="FM66" s="168"/>
      <c r="FN66" s="39">
        <f>SUM(FN32+FN65)</f>
        <v>189382881.29999998</v>
      </c>
      <c r="FO66" s="166">
        <f t="shared" si="97"/>
        <v>24.999956810452911</v>
      </c>
      <c r="FP66" s="39">
        <f>SUM(FP32+FP65)</f>
        <v>143478351.89999998</v>
      </c>
      <c r="FQ66" s="166">
        <f t="shared" si="98"/>
        <v>75.760993240311407</v>
      </c>
      <c r="FR66" s="39">
        <f>SUM(FR32+FR65)</f>
        <v>20541086.800000004</v>
      </c>
      <c r="FS66" s="34">
        <f t="shared" si="99"/>
        <v>10.846327112037663</v>
      </c>
      <c r="FT66" s="39">
        <f>SUM(FT32+FT65)</f>
        <v>164019438.69999999</v>
      </c>
      <c r="FU66" s="34">
        <f t="shared" si="100"/>
        <v>86.607320352349078</v>
      </c>
      <c r="FV66" s="39">
        <f>SUM(FV32+FV65)</f>
        <v>156404588.69999999</v>
      </c>
      <c r="FW66" s="33">
        <f t="shared" si="101"/>
        <v>82.586444786548924</v>
      </c>
      <c r="FX66" s="167"/>
      <c r="FY66" s="39">
        <f>SUM(FY32+FY65)</f>
        <v>143170901.10000002</v>
      </c>
      <c r="FZ66" s="166">
        <f t="shared" si="102"/>
        <v>29.208296515995919</v>
      </c>
      <c r="GA66" s="39">
        <f>SUM(GA32+GA65)</f>
        <v>104619069.80000001</v>
      </c>
      <c r="GB66" s="166">
        <f t="shared" si="103"/>
        <v>73.072858378482337</v>
      </c>
      <c r="GC66" s="39">
        <f>SUM(GC32+GC65)</f>
        <v>13140943.5</v>
      </c>
      <c r="GD66" s="34">
        <f t="shared" si="104"/>
        <v>9.1785016361819896</v>
      </c>
      <c r="GE66" s="39">
        <f>SUM(GE32+GE65)</f>
        <v>117760013.30000001</v>
      </c>
      <c r="GF66" s="34">
        <f t="shared" si="105"/>
        <v>82.251360014664314</v>
      </c>
      <c r="GG66" s="39">
        <f>SUM(GG32+GG65)</f>
        <v>112447307.90000001</v>
      </c>
      <c r="GH66" s="33">
        <f t="shared" si="106"/>
        <v>78.540616169943206</v>
      </c>
      <c r="GI66" s="167"/>
      <c r="GJ66" s="39">
        <f>SUM(GJ32+GJ65)</f>
        <v>105478960.99999999</v>
      </c>
      <c r="GK66" s="166">
        <f t="shared" si="107"/>
        <v>29.51645668279609</v>
      </c>
      <c r="GL66" s="39">
        <f>SUM(GL32+GL65)</f>
        <v>72017876.899999991</v>
      </c>
      <c r="GM66" s="166">
        <f t="shared" si="108"/>
        <v>68.277006350109957</v>
      </c>
      <c r="GN66" s="39">
        <f>SUM(GN32+GN65)</f>
        <v>11339715.900000002</v>
      </c>
      <c r="GO66" s="34">
        <f t="shared" si="109"/>
        <v>10.750689798698343</v>
      </c>
      <c r="GP66" s="39">
        <f>SUM(GP32+GP65)</f>
        <v>83357592.799999997</v>
      </c>
      <c r="GQ66" s="34">
        <f t="shared" si="110"/>
        <v>79.027696148808303</v>
      </c>
      <c r="GR66" s="39">
        <f>SUM(GR32+GR65)</f>
        <v>80590874.800000012</v>
      </c>
      <c r="GS66" s="33">
        <f t="shared" si="111"/>
        <v>76.404691547919228</v>
      </c>
      <c r="GT66" s="167"/>
      <c r="GU66" s="39">
        <f>SUM(GU32+GU65)</f>
        <v>57641381.699999996</v>
      </c>
      <c r="GV66" s="166">
        <f t="shared" si="112"/>
        <v>24.819381047255582</v>
      </c>
      <c r="GW66" s="39">
        <f>SUM(GW32+GW65)</f>
        <v>39919627.5</v>
      </c>
      <c r="GX66" s="166">
        <f t="shared" si="113"/>
        <v>69.255153715373211</v>
      </c>
      <c r="GY66" s="39">
        <f>SUM(GY32+GY65)</f>
        <v>5968874.7000000011</v>
      </c>
      <c r="GZ66" s="34">
        <f t="shared" si="114"/>
        <v>10.355190184485119</v>
      </c>
      <c r="HA66" s="39">
        <f>SUM(HA32+HA65)</f>
        <v>45888502.199999996</v>
      </c>
      <c r="HB66" s="34">
        <f t="shared" si="115"/>
        <v>79.610343899858321</v>
      </c>
      <c r="HC66" s="39">
        <f>SUM(HC32+HC65)</f>
        <v>45166972.600000001</v>
      </c>
      <c r="HD66" s="33">
        <f t="shared" si="116"/>
        <v>78.358587646416538</v>
      </c>
      <c r="HE66" s="167"/>
      <c r="HF66" s="39">
        <f>SUM(HF32+HF65)</f>
        <v>42582795.200000003</v>
      </c>
      <c r="HG66" s="166">
        <f t="shared" si="117"/>
        <v>23.793196433757121</v>
      </c>
      <c r="HH66" s="39">
        <f>SUM(HH32+HH65)</f>
        <v>28630779.300000004</v>
      </c>
      <c r="HI66" s="166">
        <f t="shared" si="118"/>
        <v>67.235556439000504</v>
      </c>
      <c r="HJ66" s="39">
        <f>SUM(HJ32+HJ65)</f>
        <v>4181231.600000001</v>
      </c>
      <c r="HK66" s="34">
        <f t="shared" si="119"/>
        <v>9.8190632633716834</v>
      </c>
      <c r="HL66" s="39">
        <f>SUM(HL32+HL65)</f>
        <v>32812010.899999995</v>
      </c>
      <c r="HM66" s="34">
        <f t="shared" si="120"/>
        <v>77.054619702372179</v>
      </c>
      <c r="HN66" s="39">
        <f>SUM(HN32+HN65)</f>
        <v>32083784.5</v>
      </c>
      <c r="HO66" s="33">
        <f t="shared" si="121"/>
        <v>75.344477386491519</v>
      </c>
      <c r="HP66" s="39">
        <f>SUM(HP32+HP65)</f>
        <v>33253829.600000005</v>
      </c>
      <c r="HQ66" s="166">
        <f t="shared" si="122"/>
        <v>23.861521451339659</v>
      </c>
      <c r="HR66" s="39">
        <f>SUM(HR32+HR65)</f>
        <v>23920105.300000004</v>
      </c>
      <c r="HS66" s="166">
        <f t="shared" si="123"/>
        <v>71.931881493733286</v>
      </c>
      <c r="HT66" s="39">
        <f>SUM(HT32+HT65)</f>
        <v>27680266.400000002</v>
      </c>
      <c r="HU66" s="174"/>
      <c r="HV66" s="39">
        <f>SUM(HV32+HV65)</f>
        <v>21138540.300000001</v>
      </c>
      <c r="HW66" s="166">
        <f t="shared" si="124"/>
        <v>21.588982524851659</v>
      </c>
      <c r="HX66" s="39">
        <f>SUM(HX32+HX65)</f>
        <v>16186472.6</v>
      </c>
      <c r="HY66" s="166">
        <f t="shared" si="125"/>
        <v>76.573275024103708</v>
      </c>
      <c r="HZ66" s="39">
        <f>SUM(HZ32+HZ65)</f>
        <v>19846664.300000001</v>
      </c>
      <c r="IA66" s="33">
        <f t="shared" si="126"/>
        <v>82.970639347478112</v>
      </c>
      <c r="IB66" s="39">
        <f>SUM(IB32+IB65)</f>
        <v>19983753.899999999</v>
      </c>
      <c r="IC66" s="166">
        <f t="shared" si="127"/>
        <v>26.942149193538157</v>
      </c>
      <c r="ID66" s="39">
        <f>SUM(ID32+ID65)</f>
        <v>15454080.899999999</v>
      </c>
      <c r="IE66" s="166">
        <f t="shared" si="128"/>
        <v>77.33322266343562</v>
      </c>
      <c r="IF66" s="39">
        <f>SUM(IF32+IF65)</f>
        <v>16631244.9</v>
      </c>
      <c r="IG66" s="174"/>
      <c r="IH66" s="39">
        <f>SUM(IH32+IH65)</f>
        <v>22624872.100000001</v>
      </c>
      <c r="II66" s="166">
        <f t="shared" si="129"/>
        <v>35.252249909079453</v>
      </c>
      <c r="IJ66" s="39">
        <f>SUM(IJ32+IJ65)</f>
        <v>13148279</v>
      </c>
      <c r="IK66" s="166">
        <f t="shared" si="130"/>
        <v>58.114268853701056</v>
      </c>
      <c r="IL66" s="39">
        <f>SUM(IL32+IL65)</f>
        <v>15993416.6</v>
      </c>
      <c r="IM66" s="33">
        <f t="shared" si="131"/>
        <v>103.48992414036088</v>
      </c>
      <c r="IN66" s="39">
        <f>SUM(IN32+IN65)</f>
        <v>11406185.899999999</v>
      </c>
      <c r="IO66" s="166">
        <f t="shared" si="132"/>
        <v>28.287895069660706</v>
      </c>
      <c r="IP66" s="39">
        <f>SUM(IP32+IP65)</f>
        <v>9202219.5999999996</v>
      </c>
      <c r="IQ66" s="166">
        <f t="shared" si="133"/>
        <v>80.67744713857418</v>
      </c>
      <c r="IR66" s="39">
        <f>SUM(IR32+IR65)</f>
        <v>11299270.4</v>
      </c>
      <c r="IS66" s="33">
        <f t="shared" si="134"/>
        <v>85.937257644137304</v>
      </c>
    </row>
    <row r="67" spans="1:253" x14ac:dyDescent="0.2">
      <c r="A67" s="197" t="s">
        <v>114</v>
      </c>
      <c r="B67" s="47"/>
      <c r="C67" s="52"/>
      <c r="D67" s="23"/>
      <c r="E67" s="23"/>
      <c r="F67" s="29"/>
      <c r="G67" s="23"/>
      <c r="H67" s="23"/>
      <c r="I67" s="23"/>
      <c r="J67" s="29"/>
      <c r="K67" s="7"/>
      <c r="L67" s="29"/>
      <c r="M67" s="23"/>
      <c r="N67" s="54"/>
      <c r="O67" s="14"/>
      <c r="P67" s="52"/>
      <c r="Q67" s="15"/>
      <c r="R67" s="15"/>
      <c r="S67" s="16"/>
      <c r="T67" s="15"/>
      <c r="U67" s="15"/>
      <c r="V67" s="15"/>
      <c r="W67" s="16"/>
      <c r="X67" s="15"/>
      <c r="Y67" s="16"/>
      <c r="Z67" s="15"/>
      <c r="AA67" s="19"/>
      <c r="AB67" s="71"/>
      <c r="AC67" s="52"/>
      <c r="AD67" s="15"/>
      <c r="AE67" s="15"/>
      <c r="AF67" s="17"/>
      <c r="AG67" s="57"/>
      <c r="AH67" s="57"/>
      <c r="AI67" s="15"/>
      <c r="AJ67" s="65"/>
      <c r="AK67" s="15"/>
      <c r="AL67" s="65"/>
      <c r="AM67" s="15"/>
      <c r="AN67" s="85"/>
      <c r="AO67" s="14"/>
      <c r="AP67" s="52"/>
      <c r="AQ67" s="15"/>
      <c r="AR67" s="17"/>
      <c r="AS67" s="15"/>
      <c r="AT67" s="17"/>
      <c r="AU67" s="15"/>
      <c r="AV67" s="17"/>
      <c r="AW67" s="15"/>
      <c r="AX67" s="19"/>
      <c r="AY67" s="14"/>
      <c r="AZ67" s="170"/>
      <c r="BA67" s="15"/>
      <c r="BB67" s="17"/>
      <c r="BC67" s="15"/>
      <c r="BD67" s="17"/>
      <c r="BE67" s="15"/>
      <c r="BF67" s="17"/>
      <c r="BG67" s="15"/>
      <c r="BH67" s="19"/>
      <c r="BI67" s="14"/>
      <c r="BJ67" s="170"/>
      <c r="BK67" s="15"/>
      <c r="BL67" s="17"/>
      <c r="BM67" s="15"/>
      <c r="BN67" s="17"/>
      <c r="BO67" s="15"/>
      <c r="BP67" s="17"/>
      <c r="BQ67" s="15"/>
      <c r="BR67" s="19"/>
      <c r="BS67" s="155"/>
      <c r="BT67" s="66"/>
      <c r="BU67" s="175"/>
      <c r="BV67" s="154"/>
      <c r="BW67" s="154"/>
      <c r="BX67" s="143"/>
      <c r="BY67" s="154"/>
      <c r="BZ67" s="154"/>
      <c r="CA67" s="154"/>
      <c r="CB67" s="163"/>
      <c r="CC67" s="171">
        <v>1295226239</v>
      </c>
      <c r="CD67" s="34">
        <f t="shared" si="135"/>
        <v>67.048032570835403</v>
      </c>
      <c r="CE67" s="1">
        <v>1931788584</v>
      </c>
      <c r="CF67" s="2">
        <v>31.280386405551397</v>
      </c>
      <c r="CG67" s="1">
        <v>926737162</v>
      </c>
      <c r="CH67" s="2">
        <v>47.97301162641098</v>
      </c>
      <c r="CI67" s="1">
        <v>208272779</v>
      </c>
      <c r="CJ67" s="2">
        <v>10.781344331621746</v>
      </c>
      <c r="CK67" s="1">
        <v>1135009941</v>
      </c>
      <c r="CL67" s="83">
        <v>58.754355958032725</v>
      </c>
      <c r="CM67" s="72">
        <v>1437776140</v>
      </c>
      <c r="CN67" s="34">
        <f t="shared" si="153"/>
        <v>98.493806726126394</v>
      </c>
      <c r="CO67" s="12">
        <v>1459762992</v>
      </c>
      <c r="CP67" s="2">
        <v>29.113779923308879</v>
      </c>
      <c r="CQ67" s="12">
        <v>1297745303</v>
      </c>
      <c r="CR67" s="2">
        <v>88.901096281525682</v>
      </c>
      <c r="CS67" s="12">
        <v>113750218</v>
      </c>
      <c r="CT67" s="2">
        <v>7.7923757913709331</v>
      </c>
      <c r="CU67" s="12">
        <v>1411495521</v>
      </c>
      <c r="CV67" s="83">
        <v>96.693472072896611</v>
      </c>
      <c r="CW67" s="3">
        <v>878197597</v>
      </c>
      <c r="CX67" s="34">
        <f t="shared" si="154"/>
        <v>94.14763673942565</v>
      </c>
      <c r="CY67" s="1"/>
      <c r="CZ67" s="1">
        <v>932787723</v>
      </c>
      <c r="DA67" s="34">
        <f t="shared" si="158"/>
        <v>29.676412005922671</v>
      </c>
      <c r="DB67" s="1">
        <v>791310353</v>
      </c>
      <c r="DC67" s="34">
        <f t="shared" si="159"/>
        <v>84.832843903113854</v>
      </c>
      <c r="DD67" s="1">
        <v>121242387</v>
      </c>
      <c r="DE67" s="34">
        <f t="shared" si="160"/>
        <v>12.997854068025722</v>
      </c>
      <c r="DF67" s="1">
        <f t="shared" si="70"/>
        <v>912552740</v>
      </c>
      <c r="DG67" s="33">
        <f t="shared" si="161"/>
        <v>97.830697971139571</v>
      </c>
      <c r="DH67" s="138"/>
      <c r="DI67" s="33">
        <f t="shared" si="162"/>
        <v>0</v>
      </c>
      <c r="DJ67" s="159"/>
      <c r="DK67" s="160">
        <v>717680931</v>
      </c>
      <c r="DL67" s="142">
        <f t="shared" si="155"/>
        <v>25.201435948160412</v>
      </c>
      <c r="DM67" s="160">
        <v>597266310</v>
      </c>
      <c r="DN67" s="142">
        <f t="shared" si="165"/>
        <v>83.221705384840433</v>
      </c>
      <c r="DO67" s="160">
        <v>68259819</v>
      </c>
      <c r="DP67" s="143">
        <f t="shared" si="163"/>
        <v>9.5111652060879397</v>
      </c>
      <c r="DQ67" s="160">
        <f t="shared" si="47"/>
        <v>665526129</v>
      </c>
      <c r="DR67" s="143">
        <f t="shared" si="156"/>
        <v>92.732870590928385</v>
      </c>
      <c r="DS67" s="160">
        <v>677220843</v>
      </c>
      <c r="DT67" s="169">
        <f t="shared" si="157"/>
        <v>94.362384974667805</v>
      </c>
      <c r="DU67" s="3">
        <v>594806552</v>
      </c>
      <c r="DV67" s="1">
        <v>594806552</v>
      </c>
      <c r="DW67" s="142">
        <f t="shared" si="77"/>
        <v>31.393138803987657</v>
      </c>
      <c r="DX67" s="1">
        <v>479998705</v>
      </c>
      <c r="DY67" s="142">
        <f t="shared" si="78"/>
        <v>80.69828810493668</v>
      </c>
      <c r="DZ67" s="1">
        <v>53866318</v>
      </c>
      <c r="EA67" s="143">
        <f t="shared" si="79"/>
        <v>9.056107034947388</v>
      </c>
      <c r="EB67" s="1">
        <f t="shared" si="48"/>
        <v>533865023</v>
      </c>
      <c r="EC67" s="143">
        <f t="shared" si="80"/>
        <v>89.754395139884068</v>
      </c>
      <c r="ED67" s="1">
        <v>496678684</v>
      </c>
      <c r="EE67" s="143">
        <f t="shared" si="81"/>
        <v>103.47500500027391</v>
      </c>
      <c r="EF67" s="1"/>
      <c r="EG67" s="1">
        <v>615007324</v>
      </c>
      <c r="EH67" s="142">
        <f t="shared" si="82"/>
        <v>40.172140924906564</v>
      </c>
      <c r="EI67" s="1">
        <v>459908324</v>
      </c>
      <c r="EJ67" s="142">
        <f t="shared" si="83"/>
        <v>74.780950738726489</v>
      </c>
      <c r="EK67" s="1">
        <v>61747112</v>
      </c>
      <c r="EL67" s="143">
        <f t="shared" si="84"/>
        <v>10.040061246490131</v>
      </c>
      <c r="EM67" s="1">
        <f t="shared" si="49"/>
        <v>521655436</v>
      </c>
      <c r="EN67" s="143">
        <f t="shared" si="85"/>
        <v>84.821011985216614</v>
      </c>
      <c r="EO67" s="1">
        <v>467364491</v>
      </c>
      <c r="EP67" s="169">
        <f t="shared" si="86"/>
        <v>75.993321178724699</v>
      </c>
      <c r="EQ67" s="3"/>
      <c r="ER67" s="1">
        <v>559892355</v>
      </c>
      <c r="ES67" s="142">
        <f t="shared" si="87"/>
        <v>43.042738853582961</v>
      </c>
      <c r="ET67" s="1">
        <v>423603245</v>
      </c>
      <c r="EU67" s="142">
        <f t="shared" si="88"/>
        <v>75.657979827211605</v>
      </c>
      <c r="EV67" s="1">
        <v>79024739</v>
      </c>
      <c r="EW67" s="143">
        <f t="shared" si="89"/>
        <v>14.114273626758129</v>
      </c>
      <c r="EX67" s="1">
        <f t="shared" si="50"/>
        <v>502627984</v>
      </c>
      <c r="EY67" s="143">
        <f t="shared" si="90"/>
        <v>89.772253453969739</v>
      </c>
      <c r="EZ67" s="1">
        <v>425454113</v>
      </c>
      <c r="FA67" s="169">
        <f t="shared" si="91"/>
        <v>75.988555514389901</v>
      </c>
      <c r="FB67" s="3"/>
      <c r="FC67" s="1">
        <v>435784053</v>
      </c>
      <c r="FD67" s="142">
        <f t="shared" si="92"/>
        <v>44.054661567024596</v>
      </c>
      <c r="FE67" s="1">
        <v>348879781</v>
      </c>
      <c r="FF67" s="142">
        <f t="shared" si="93"/>
        <v>80.057950399575546</v>
      </c>
      <c r="FG67" s="1">
        <v>46850915</v>
      </c>
      <c r="FH67" s="143">
        <f t="shared" si="94"/>
        <v>10.750947557046105</v>
      </c>
      <c r="FI67" s="1">
        <f t="shared" si="51"/>
        <v>395730696</v>
      </c>
      <c r="FJ67" s="143">
        <f t="shared" si="95"/>
        <v>90.808897956621649</v>
      </c>
      <c r="FK67" s="1">
        <v>355007625</v>
      </c>
      <c r="FL67" s="169">
        <f t="shared" si="96"/>
        <v>81.464115668317021</v>
      </c>
      <c r="FM67" s="155"/>
      <c r="FN67" s="1">
        <v>323880319</v>
      </c>
      <c r="FO67" s="142">
        <f t="shared" si="97"/>
        <v>42.754624553046717</v>
      </c>
      <c r="FP67" s="1">
        <v>241902949</v>
      </c>
      <c r="FQ67" s="142">
        <f t="shared" si="98"/>
        <v>74.68899306598496</v>
      </c>
      <c r="FR67" s="1">
        <v>41033947</v>
      </c>
      <c r="FS67" s="143">
        <f t="shared" si="99"/>
        <v>12.669478382229208</v>
      </c>
      <c r="FT67" s="1">
        <f t="shared" si="52"/>
        <v>282936896</v>
      </c>
      <c r="FU67" s="143">
        <f t="shared" si="100"/>
        <v>87.358471448214175</v>
      </c>
      <c r="FV67" s="1">
        <v>244787318</v>
      </c>
      <c r="FW67" s="169">
        <f t="shared" si="101"/>
        <v>75.579559374214398</v>
      </c>
      <c r="FX67" s="3"/>
      <c r="FY67" s="1">
        <v>180246062</v>
      </c>
      <c r="FZ67" s="142">
        <f t="shared" si="102"/>
        <v>36.772000345652522</v>
      </c>
      <c r="GA67" s="1">
        <v>142945381</v>
      </c>
      <c r="GB67" s="142">
        <f t="shared" si="103"/>
        <v>79.305688797794645</v>
      </c>
      <c r="GC67" s="1">
        <v>17358025</v>
      </c>
      <c r="GD67" s="143">
        <f t="shared" si="104"/>
        <v>9.6301826555300831</v>
      </c>
      <c r="GE67" s="1">
        <f t="shared" si="53"/>
        <v>160303406</v>
      </c>
      <c r="GF67" s="143">
        <f t="shared" si="105"/>
        <v>88.935871453324737</v>
      </c>
      <c r="GG67" s="1">
        <v>144957033</v>
      </c>
      <c r="GH67" s="169">
        <f t="shared" si="106"/>
        <v>80.421747577486599</v>
      </c>
      <c r="GI67" s="3"/>
      <c r="GJ67" s="1">
        <v>132921855</v>
      </c>
      <c r="GK67" s="142">
        <f t="shared" si="107"/>
        <v>37.195874306198398</v>
      </c>
      <c r="GL67" s="1">
        <v>115584628</v>
      </c>
      <c r="GM67" s="142">
        <f t="shared" si="108"/>
        <v>86.956827378010942</v>
      </c>
      <c r="GN67" s="1">
        <v>11731727</v>
      </c>
      <c r="GO67" s="143">
        <f t="shared" si="109"/>
        <v>8.8260331606115496</v>
      </c>
      <c r="GP67" s="1">
        <f t="shared" si="54"/>
        <v>127316355</v>
      </c>
      <c r="GQ67" s="143">
        <f t="shared" si="110"/>
        <v>95.782860538622487</v>
      </c>
      <c r="GR67" s="1">
        <v>116448201</v>
      </c>
      <c r="GS67" s="169">
        <f t="shared" si="111"/>
        <v>87.606512111947282</v>
      </c>
      <c r="GT67" s="3"/>
      <c r="GU67" s="1">
        <v>99077862</v>
      </c>
      <c r="GV67" s="142">
        <f t="shared" si="112"/>
        <v>42.661212097998757</v>
      </c>
      <c r="GW67" s="1">
        <v>85558416</v>
      </c>
      <c r="GX67" s="142">
        <f t="shared" si="113"/>
        <v>86.354725740852174</v>
      </c>
      <c r="GY67" s="1">
        <v>9663748</v>
      </c>
      <c r="GZ67" s="143">
        <f t="shared" si="114"/>
        <v>9.7536904863772698</v>
      </c>
      <c r="HA67" s="1">
        <f t="shared" si="55"/>
        <v>95222164</v>
      </c>
      <c r="HB67" s="143">
        <f t="shared" si="115"/>
        <v>96.108416227229455</v>
      </c>
      <c r="HC67" s="1">
        <v>86909540</v>
      </c>
      <c r="HD67" s="169">
        <f t="shared" si="116"/>
        <v>87.718424929274306</v>
      </c>
      <c r="HE67" s="3"/>
      <c r="HF67" s="1">
        <v>79397660</v>
      </c>
      <c r="HG67" s="142">
        <f t="shared" si="117"/>
        <v>44.363553681432833</v>
      </c>
      <c r="HH67" s="1">
        <v>66157656</v>
      </c>
      <c r="HI67" s="142">
        <f t="shared" si="118"/>
        <v>83.32444054396565</v>
      </c>
      <c r="HJ67" s="1">
        <v>7456143</v>
      </c>
      <c r="HK67" s="143">
        <f t="shared" si="119"/>
        <v>9.3908850714240195</v>
      </c>
      <c r="HL67" s="1">
        <f t="shared" si="56"/>
        <v>73613799</v>
      </c>
      <c r="HM67" s="143">
        <f t="shared" si="120"/>
        <v>92.715325615389673</v>
      </c>
      <c r="HN67" s="1">
        <v>66109339</v>
      </c>
      <c r="HO67" s="169">
        <f t="shared" si="121"/>
        <v>83.263586105686244</v>
      </c>
      <c r="HP67" s="1">
        <v>57692316</v>
      </c>
      <c r="HQ67" s="142">
        <f t="shared" si="122"/>
        <v>41.397530821877609</v>
      </c>
      <c r="HR67" s="1">
        <v>47764710</v>
      </c>
      <c r="HS67" s="142">
        <f t="shared" si="123"/>
        <v>82.792152077930098</v>
      </c>
      <c r="HT67" s="1">
        <v>50635593.399999999</v>
      </c>
      <c r="HU67" s="139"/>
      <c r="HV67" s="1">
        <v>41909573</v>
      </c>
      <c r="HW67" s="142">
        <f t="shared" si="124"/>
        <v>42.802626211659231</v>
      </c>
      <c r="HX67" s="1">
        <v>41384115</v>
      </c>
      <c r="HY67" s="142">
        <f t="shared" si="125"/>
        <v>98.74621008426881</v>
      </c>
      <c r="HZ67" s="1">
        <v>41817199</v>
      </c>
      <c r="IA67" s="169">
        <f t="shared" si="126"/>
        <v>87.548315482288075</v>
      </c>
      <c r="IB67" s="1">
        <v>27058741</v>
      </c>
      <c r="IC67" s="142">
        <f t="shared" si="127"/>
        <v>36.480665277373539</v>
      </c>
      <c r="ID67" s="1">
        <v>25914901.899999999</v>
      </c>
      <c r="IE67" s="142">
        <f t="shared" si="128"/>
        <v>95.77275565038299</v>
      </c>
      <c r="IF67" s="1">
        <v>25882785.199999999</v>
      </c>
      <c r="IG67" s="139"/>
      <c r="IH67" s="1">
        <v>20586348.199999999</v>
      </c>
      <c r="II67" s="142">
        <f t="shared" si="129"/>
        <v>32.075986474271737</v>
      </c>
      <c r="IJ67" s="1">
        <v>19970008.300000001</v>
      </c>
      <c r="IK67" s="142">
        <f t="shared" si="130"/>
        <v>97.006074637365757</v>
      </c>
      <c r="IL67" s="1">
        <v>19787391.399999999</v>
      </c>
      <c r="IM67" s="169">
        <f t="shared" si="131"/>
        <v>76.355262606647173</v>
      </c>
      <c r="IN67" s="1">
        <v>14082199.800000001</v>
      </c>
      <c r="IO67" s="142">
        <f t="shared" si="132"/>
        <v>34.924539524855284</v>
      </c>
      <c r="IP67" s="1">
        <v>9878195.1999999993</v>
      </c>
      <c r="IQ67" s="142">
        <f t="shared" si="133"/>
        <v>70.146676941765861</v>
      </c>
      <c r="IR67" s="1">
        <v>10047899.699999999</v>
      </c>
      <c r="IS67" s="169">
        <f t="shared" si="134"/>
        <v>50.31495004436227</v>
      </c>
    </row>
    <row r="68" spans="1:253" x14ac:dyDescent="0.2">
      <c r="A68" s="194" t="s">
        <v>115</v>
      </c>
      <c r="B68" s="48">
        <v>1524301378.9679999</v>
      </c>
      <c r="C68" s="52">
        <f t="shared" si="146"/>
        <v>97.732715404860485</v>
      </c>
      <c r="D68" s="24">
        <v>1557203106.0530002</v>
      </c>
      <c r="E68" s="24">
        <v>1559663386.6700001</v>
      </c>
      <c r="F68" s="30">
        <v>18.086178372146019</v>
      </c>
      <c r="G68" s="24">
        <v>76187000</v>
      </c>
      <c r="H68" s="24">
        <v>1483476386.6700001</v>
      </c>
      <c r="I68" s="24">
        <v>922868876.20599997</v>
      </c>
      <c r="J68" s="30">
        <v>59.171029088295469</v>
      </c>
      <c r="K68" s="25">
        <v>371161471.50500005</v>
      </c>
      <c r="L68" s="30">
        <v>23.797536999150694</v>
      </c>
      <c r="M68" s="24">
        <v>1294030347.711</v>
      </c>
      <c r="N68" s="55">
        <v>82.968566087446163</v>
      </c>
      <c r="O68" s="3">
        <v>1417516052.8019998</v>
      </c>
      <c r="P68" s="52">
        <f t="shared" si="147"/>
        <v>93.293230781949134</v>
      </c>
      <c r="Q68" s="1">
        <v>1470724008.3710003</v>
      </c>
      <c r="R68" s="1">
        <v>1519420048.937</v>
      </c>
      <c r="S68" s="2">
        <v>14.467950191555785</v>
      </c>
      <c r="T68" s="1">
        <v>0</v>
      </c>
      <c r="U68" s="1">
        <v>1519420048.937</v>
      </c>
      <c r="V68" s="1">
        <v>1122761287.497</v>
      </c>
      <c r="W68" s="2">
        <v>73.894068219153354</v>
      </c>
      <c r="X68" s="1">
        <v>241494676.92599976</v>
      </c>
      <c r="Y68" s="2">
        <v>15.893871947717923</v>
      </c>
      <c r="Z68" s="1">
        <v>1364255964.4229999</v>
      </c>
      <c r="AA68" s="4">
        <v>89.787940166871266</v>
      </c>
      <c r="AB68" s="138">
        <v>1046867593.83</v>
      </c>
      <c r="AC68" s="52">
        <f t="shared" si="148"/>
        <v>92.374774233796558</v>
      </c>
      <c r="AD68" s="1">
        <v>1134297854.066</v>
      </c>
      <c r="AE68" s="1">
        <v>1133282979.5939999</v>
      </c>
      <c r="AF68" s="6">
        <v>13.243855407033752</v>
      </c>
      <c r="AG68" s="1">
        <v>0</v>
      </c>
      <c r="AH68" s="92">
        <v>1133282979.5939999</v>
      </c>
      <c r="AI68" s="1">
        <v>780438244.27999997</v>
      </c>
      <c r="AJ68" s="11">
        <v>68.865257692266141</v>
      </c>
      <c r="AK68" s="1">
        <v>199230304.588</v>
      </c>
      <c r="AL68" s="11">
        <v>17.579925594521374</v>
      </c>
      <c r="AM68" s="1">
        <v>979668548.86800003</v>
      </c>
      <c r="AN68" s="86">
        <v>86.445183286787525</v>
      </c>
      <c r="AO68" s="3">
        <v>929628118.14499974</v>
      </c>
      <c r="AP68" s="52">
        <f t="shared" si="149"/>
        <v>90.837016250731878</v>
      </c>
      <c r="AQ68" s="1">
        <v>1023402305.046</v>
      </c>
      <c r="AR68" s="6">
        <v>12.98457560807342</v>
      </c>
      <c r="AS68" s="1">
        <v>801792588.03299999</v>
      </c>
      <c r="AT68" s="6">
        <v>78.345786801502356</v>
      </c>
      <c r="AU68" s="1">
        <v>160556001.05699998</v>
      </c>
      <c r="AV68" s="6">
        <v>15.68845411675942</v>
      </c>
      <c r="AW68" s="1">
        <v>962348589.08999991</v>
      </c>
      <c r="AX68" s="4">
        <v>94.034240918261773</v>
      </c>
      <c r="AY68" s="3">
        <v>746383771.01800013</v>
      </c>
      <c r="AZ68" s="170">
        <f t="shared" si="150"/>
        <v>83.430342839413811</v>
      </c>
      <c r="BA68" s="1">
        <v>894619086.55299997</v>
      </c>
      <c r="BB68" s="6">
        <v>11.587496472631614</v>
      </c>
      <c r="BC68" s="1">
        <v>597143560.95499992</v>
      </c>
      <c r="BD68" s="6">
        <v>66.748359154264847</v>
      </c>
      <c r="BE68" s="1">
        <v>201039727.01300001</v>
      </c>
      <c r="BF68" s="6">
        <v>22.472103494640766</v>
      </c>
      <c r="BG68" s="1">
        <v>798183287.96799994</v>
      </c>
      <c r="BH68" s="4">
        <v>89.220462648905624</v>
      </c>
      <c r="BI68" s="156">
        <v>727993572.53499985</v>
      </c>
      <c r="BJ68" s="170">
        <f t="shared" si="151"/>
        <v>92.091262116626083</v>
      </c>
      <c r="BK68" s="1">
        <v>790513188.55099988</v>
      </c>
      <c r="BL68" s="6">
        <v>9.9386218591691531</v>
      </c>
      <c r="BM68" s="1">
        <v>597559405.05900002</v>
      </c>
      <c r="BN68" s="6">
        <v>75.591326458995383</v>
      </c>
      <c r="BO68" s="1">
        <v>106877210.009</v>
      </c>
      <c r="BP68" s="6">
        <v>13.519978104970582</v>
      </c>
      <c r="BQ68" s="1">
        <v>704436615.06800008</v>
      </c>
      <c r="BR68" s="4">
        <v>89.111304563965973</v>
      </c>
      <c r="BS68" s="3">
        <v>602360543</v>
      </c>
      <c r="BT68" s="66">
        <f t="shared" si="152"/>
        <v>78.909747229576197</v>
      </c>
      <c r="BU68" s="1">
        <v>763353786</v>
      </c>
      <c r="BV68" s="2">
        <v>13.768686728792142</v>
      </c>
      <c r="BW68" s="1">
        <v>511264407</v>
      </c>
      <c r="BX68" s="6">
        <v>66.976075363304744</v>
      </c>
      <c r="BY68" s="1">
        <v>60837078</v>
      </c>
      <c r="BZ68" s="2">
        <v>7.9697093426088026</v>
      </c>
      <c r="CA68" s="1">
        <v>572101485</v>
      </c>
      <c r="CB68" s="83">
        <v>74.945784705913539</v>
      </c>
      <c r="CC68" s="171">
        <v>564080807</v>
      </c>
      <c r="CD68" s="34">
        <f t="shared" si="135"/>
        <v>102.82726485235297</v>
      </c>
      <c r="CE68" s="1">
        <v>548571245</v>
      </c>
      <c r="CF68" s="2">
        <v>8.8827114191986585</v>
      </c>
      <c r="CG68" s="1">
        <v>416159609.60000002</v>
      </c>
      <c r="CH68" s="2">
        <v>75.862454219597325</v>
      </c>
      <c r="CI68" s="1">
        <v>54953184</v>
      </c>
      <c r="CJ68" s="2">
        <v>10.017510852213917</v>
      </c>
      <c r="CK68" s="1">
        <v>471112793.60000002</v>
      </c>
      <c r="CL68" s="83">
        <v>85.879965071811242</v>
      </c>
      <c r="CM68" s="72">
        <v>461313941.89999998</v>
      </c>
      <c r="CN68" s="34">
        <f t="shared" si="153"/>
        <v>87.357721620618591</v>
      </c>
      <c r="CO68" s="12">
        <v>528074603.30000001</v>
      </c>
      <c r="CP68" s="2">
        <v>10.532016408020324</v>
      </c>
      <c r="CQ68" s="12">
        <v>368648224.77199996</v>
      </c>
      <c r="CR68" s="2">
        <v>69.809875814567491</v>
      </c>
      <c r="CS68" s="12">
        <v>79319604.700000003</v>
      </c>
      <c r="CT68" s="2">
        <v>15.020530092589665</v>
      </c>
      <c r="CU68" s="12">
        <v>447967829.47199994</v>
      </c>
      <c r="CV68" s="83">
        <v>84.830405907157157</v>
      </c>
      <c r="CW68" s="3">
        <v>350936590</v>
      </c>
      <c r="CX68" s="34">
        <f t="shared" si="154"/>
        <v>102.24350237044601</v>
      </c>
      <c r="CY68" s="1"/>
      <c r="CZ68" s="1">
        <v>343236080.39999998</v>
      </c>
      <c r="DA68" s="34">
        <f t="shared" si="158"/>
        <v>10.919971485568531</v>
      </c>
      <c r="DB68" s="1">
        <v>228467655.30000001</v>
      </c>
      <c r="DC68" s="34">
        <f t="shared" si="159"/>
        <v>66.562831924239646</v>
      </c>
      <c r="DD68" s="1">
        <v>60543750.700000003</v>
      </c>
      <c r="DE68" s="34">
        <f t="shared" si="160"/>
        <v>17.639098613829763</v>
      </c>
      <c r="DF68" s="1">
        <f t="shared" si="70"/>
        <v>289011406</v>
      </c>
      <c r="DG68" s="33">
        <f t="shared" si="161"/>
        <v>84.201930538069391</v>
      </c>
      <c r="DH68" s="138"/>
      <c r="DI68" s="33">
        <f t="shared" si="162"/>
        <v>0</v>
      </c>
      <c r="DJ68" s="159"/>
      <c r="DK68" s="160">
        <v>241270005.09999999</v>
      </c>
      <c r="DL68" s="142">
        <f t="shared" si="155"/>
        <v>8.4722197805475563</v>
      </c>
      <c r="DM68" s="160">
        <v>147576214.59999999</v>
      </c>
      <c r="DN68" s="142">
        <f t="shared" si="165"/>
        <v>61.166415833096856</v>
      </c>
      <c r="DO68" s="160">
        <v>55160108</v>
      </c>
      <c r="DP68" s="143">
        <f t="shared" si="163"/>
        <v>22.862397659890462</v>
      </c>
      <c r="DQ68" s="160">
        <f t="shared" si="47"/>
        <v>202736322.59999999</v>
      </c>
      <c r="DR68" s="143">
        <f t="shared" si="156"/>
        <v>84.028813492987325</v>
      </c>
      <c r="DS68" s="160">
        <v>212549812.59999999</v>
      </c>
      <c r="DT68" s="169">
        <f t="shared" si="157"/>
        <v>88.096244086331311</v>
      </c>
      <c r="DU68" s="3"/>
      <c r="DV68" s="1">
        <v>228497664.09999999</v>
      </c>
      <c r="DW68" s="142">
        <f t="shared" si="77"/>
        <v>12.0598182070433</v>
      </c>
      <c r="DX68" s="1">
        <v>146005242.30000001</v>
      </c>
      <c r="DY68" s="142">
        <f t="shared" si="78"/>
        <v>63.897914613298667</v>
      </c>
      <c r="DZ68" s="1">
        <v>25068060.199999999</v>
      </c>
      <c r="EA68" s="143">
        <f t="shared" si="79"/>
        <v>10.970816834709165</v>
      </c>
      <c r="EB68" s="1">
        <f t="shared" si="48"/>
        <v>171073302.5</v>
      </c>
      <c r="EC68" s="143">
        <f t="shared" si="80"/>
        <v>74.868731448007836</v>
      </c>
      <c r="ED68" s="1">
        <v>183122118.80000001</v>
      </c>
      <c r="EE68" s="143">
        <f t="shared" si="81"/>
        <v>125.42160535834404</v>
      </c>
      <c r="EF68" s="1"/>
      <c r="EG68" s="1">
        <v>179773502.69999999</v>
      </c>
      <c r="EH68" s="142">
        <f t="shared" si="82"/>
        <v>11.742765009784616</v>
      </c>
      <c r="EI68" s="1">
        <v>112105890.40000001</v>
      </c>
      <c r="EJ68" s="142">
        <f t="shared" si="83"/>
        <v>62.359518347416618</v>
      </c>
      <c r="EK68" s="1">
        <v>22106025.600000001</v>
      </c>
      <c r="EL68" s="143">
        <f t="shared" si="84"/>
        <v>12.296598368498053</v>
      </c>
      <c r="EM68" s="1">
        <f t="shared" si="49"/>
        <v>134211916</v>
      </c>
      <c r="EN68" s="143">
        <f t="shared" si="85"/>
        <v>74.656116715914663</v>
      </c>
      <c r="EO68" s="1">
        <v>121055785.90000001</v>
      </c>
      <c r="EP68" s="169">
        <f t="shared" si="86"/>
        <v>67.337946962080309</v>
      </c>
      <c r="EQ68" s="3"/>
      <c r="ER68" s="1">
        <v>140771321.19999999</v>
      </c>
      <c r="ES68" s="142">
        <f t="shared" si="87"/>
        <v>10.822050278728037</v>
      </c>
      <c r="ET68" s="1">
        <v>93900583.799999997</v>
      </c>
      <c r="EU68" s="142">
        <f t="shared" si="88"/>
        <v>66.704342190971772</v>
      </c>
      <c r="EV68" s="1">
        <v>31461135.5</v>
      </c>
      <c r="EW68" s="143">
        <f t="shared" si="89"/>
        <v>22.349108633641212</v>
      </c>
      <c r="EX68" s="1">
        <f t="shared" si="50"/>
        <v>125361719.3</v>
      </c>
      <c r="EY68" s="143">
        <f t="shared" si="90"/>
        <v>89.053450824612995</v>
      </c>
      <c r="EZ68" s="1">
        <v>95101572.200000003</v>
      </c>
      <c r="FA68" s="169">
        <f t="shared" si="91"/>
        <v>67.557490680140049</v>
      </c>
      <c r="FB68" s="3"/>
      <c r="FC68" s="1">
        <v>113604997</v>
      </c>
      <c r="FD68" s="142">
        <f t="shared" si="92"/>
        <v>11.484655440473047</v>
      </c>
      <c r="FE68" s="1">
        <v>73532312.400000006</v>
      </c>
      <c r="FF68" s="142">
        <f t="shared" si="93"/>
        <v>64.7263010798724</v>
      </c>
      <c r="FG68" s="1">
        <v>29177494.399999999</v>
      </c>
      <c r="FH68" s="143">
        <f t="shared" si="94"/>
        <v>25.683284336515584</v>
      </c>
      <c r="FI68" s="1">
        <f t="shared" si="51"/>
        <v>102709806.80000001</v>
      </c>
      <c r="FJ68" s="143">
        <f t="shared" si="95"/>
        <v>90.409585416387984</v>
      </c>
      <c r="FK68" s="1">
        <v>73858443.200000003</v>
      </c>
      <c r="FL68" s="169">
        <f t="shared" si="96"/>
        <v>65.013375423970132</v>
      </c>
      <c r="FM68" s="155"/>
      <c r="FN68" s="1">
        <v>100170083</v>
      </c>
      <c r="FO68" s="142">
        <f t="shared" si="97"/>
        <v>13.223200172630827</v>
      </c>
      <c r="FP68" s="1">
        <v>61019840</v>
      </c>
      <c r="FQ68" s="142">
        <f t="shared" si="98"/>
        <v>60.916231845390399</v>
      </c>
      <c r="FR68" s="1">
        <v>19813847</v>
      </c>
      <c r="FS68" s="143">
        <f t="shared" si="99"/>
        <v>19.780204235230592</v>
      </c>
      <c r="FT68" s="1">
        <f t="shared" si="52"/>
        <v>80833687</v>
      </c>
      <c r="FU68" s="143">
        <f t="shared" si="100"/>
        <v>80.696436080620998</v>
      </c>
      <c r="FV68" s="1">
        <v>62448496</v>
      </c>
      <c r="FW68" s="169">
        <f t="shared" si="101"/>
        <v>62.342462070237083</v>
      </c>
      <c r="FX68" s="3"/>
      <c r="FY68" s="1">
        <v>69912593</v>
      </c>
      <c r="FZ68" s="142">
        <f t="shared" si="102"/>
        <v>14.2628685777416</v>
      </c>
      <c r="GA68" s="1">
        <v>45092704</v>
      </c>
      <c r="GB68" s="142">
        <f t="shared" si="103"/>
        <v>64.498686238114502</v>
      </c>
      <c r="GC68" s="1">
        <v>17352679</v>
      </c>
      <c r="GD68" s="143">
        <f t="shared" si="104"/>
        <v>24.820534120369416</v>
      </c>
      <c r="GE68" s="1">
        <f t="shared" si="53"/>
        <v>62445383</v>
      </c>
      <c r="GF68" s="143">
        <f t="shared" si="105"/>
        <v>89.319220358483918</v>
      </c>
      <c r="GG68" s="1">
        <v>45610127</v>
      </c>
      <c r="GH68" s="169">
        <f t="shared" si="106"/>
        <v>65.238786093944483</v>
      </c>
      <c r="GI68" s="3"/>
      <c r="GJ68" s="1">
        <v>46254034</v>
      </c>
      <c r="GK68" s="142">
        <f t="shared" si="107"/>
        <v>12.943388691187218</v>
      </c>
      <c r="GL68" s="1">
        <v>29345997</v>
      </c>
      <c r="GM68" s="142">
        <f t="shared" si="108"/>
        <v>63.445270524944917</v>
      </c>
      <c r="GN68" s="1">
        <v>12870246</v>
      </c>
      <c r="GO68" s="143">
        <f t="shared" si="109"/>
        <v>27.825131965787026</v>
      </c>
      <c r="GP68" s="1">
        <f t="shared" si="54"/>
        <v>42216243</v>
      </c>
      <c r="GQ68" s="143">
        <f t="shared" si="110"/>
        <v>91.270402490731939</v>
      </c>
      <c r="GR68" s="1">
        <v>31347641</v>
      </c>
      <c r="GS68" s="169">
        <f t="shared" si="111"/>
        <v>67.772771992168288</v>
      </c>
      <c r="GT68" s="3"/>
      <c r="GU68" s="1">
        <v>28469908</v>
      </c>
      <c r="GV68" s="142">
        <f t="shared" si="112"/>
        <v>12.25864950132363</v>
      </c>
      <c r="GW68" s="1">
        <v>20519854</v>
      </c>
      <c r="GX68" s="142">
        <f t="shared" si="113"/>
        <v>72.075589425859761</v>
      </c>
      <c r="GY68" s="1"/>
      <c r="GZ68" s="143">
        <f t="shared" si="114"/>
        <v>0</v>
      </c>
      <c r="HA68" s="1">
        <f t="shared" si="55"/>
        <v>20519854</v>
      </c>
      <c r="HB68" s="143">
        <f t="shared" si="115"/>
        <v>72.075589425859761</v>
      </c>
      <c r="HC68" s="1">
        <v>21601606</v>
      </c>
      <c r="HD68" s="169">
        <f t="shared" si="116"/>
        <v>75.875222357585415</v>
      </c>
      <c r="HE68" s="3"/>
      <c r="HF68" s="1">
        <v>20065371.399999999</v>
      </c>
      <c r="HG68" s="142">
        <f t="shared" si="117"/>
        <v>11.211554361196374</v>
      </c>
      <c r="HH68" s="1">
        <v>14222201.1</v>
      </c>
      <c r="HI68" s="142">
        <f t="shared" si="118"/>
        <v>70.879331443623315</v>
      </c>
      <c r="HJ68" s="1">
        <v>3339991.2</v>
      </c>
      <c r="HK68" s="143">
        <f t="shared" si="119"/>
        <v>16.645548858368006</v>
      </c>
      <c r="HL68" s="1">
        <f t="shared" si="56"/>
        <v>17562192.300000001</v>
      </c>
      <c r="HM68" s="143">
        <f t="shared" si="120"/>
        <v>87.524880301991331</v>
      </c>
      <c r="HN68" s="1">
        <v>14294300.199999999</v>
      </c>
      <c r="HO68" s="169">
        <f t="shared" si="121"/>
        <v>71.238652477671067</v>
      </c>
      <c r="HP68" s="1">
        <v>17334044</v>
      </c>
      <c r="HQ68" s="142">
        <f t="shared" si="122"/>
        <v>12.438166302038951</v>
      </c>
      <c r="HR68" s="1">
        <v>12020796</v>
      </c>
      <c r="HS68" s="142">
        <f t="shared" si="123"/>
        <v>69.347902889827679</v>
      </c>
      <c r="HT68" s="1">
        <v>13346746.4</v>
      </c>
      <c r="HU68" s="139"/>
      <c r="HV68" s="1">
        <v>11709665</v>
      </c>
      <c r="HW68" s="142">
        <f t="shared" si="124"/>
        <v>11.959186843987856</v>
      </c>
      <c r="HX68" s="1">
        <v>8727032</v>
      </c>
      <c r="HY68" s="142">
        <f t="shared" si="125"/>
        <v>74.52845149711797</v>
      </c>
      <c r="HZ68" s="1">
        <v>9361888</v>
      </c>
      <c r="IA68" s="169">
        <f t="shared" si="126"/>
        <v>77.880765965914406</v>
      </c>
      <c r="IB68" s="1">
        <v>10571374</v>
      </c>
      <c r="IC68" s="142">
        <f t="shared" si="127"/>
        <v>14.252354032877189</v>
      </c>
      <c r="ID68" s="1">
        <v>9077283</v>
      </c>
      <c r="IE68" s="142">
        <f t="shared" si="128"/>
        <v>85.866633798028531</v>
      </c>
      <c r="IF68" s="1">
        <v>9062782</v>
      </c>
      <c r="IG68" s="139"/>
      <c r="IH68" s="1">
        <v>7493689</v>
      </c>
      <c r="II68" s="142">
        <f t="shared" si="129"/>
        <v>11.676061469046699</v>
      </c>
      <c r="IJ68" s="1">
        <v>5572277</v>
      </c>
      <c r="IK68" s="142">
        <f t="shared" si="130"/>
        <v>74.359597789553305</v>
      </c>
      <c r="IL68" s="1">
        <v>5842519</v>
      </c>
      <c r="IM68" s="169">
        <f t="shared" si="131"/>
        <v>64.364182542287168</v>
      </c>
      <c r="IN68" s="1">
        <v>5926638</v>
      </c>
      <c r="IO68" s="142">
        <f t="shared" si="132"/>
        <v>14.698350117181924</v>
      </c>
      <c r="IP68" s="1">
        <v>4027847</v>
      </c>
      <c r="IQ68" s="142">
        <f t="shared" si="133"/>
        <v>67.961751671014838</v>
      </c>
      <c r="IR68" s="1">
        <v>4807781</v>
      </c>
      <c r="IS68" s="169">
        <f t="shared" si="134"/>
        <v>86.280366177058326</v>
      </c>
    </row>
    <row r="69" spans="1:253" x14ac:dyDescent="0.2">
      <c r="A69" s="195" t="s">
        <v>122</v>
      </c>
      <c r="B69" s="47"/>
      <c r="C69" s="52"/>
      <c r="D69" s="23"/>
      <c r="E69" s="23"/>
      <c r="F69" s="29"/>
      <c r="G69" s="23"/>
      <c r="H69" s="23"/>
      <c r="I69" s="23"/>
      <c r="J69" s="29"/>
      <c r="K69" s="7"/>
      <c r="L69" s="29"/>
      <c r="M69" s="23"/>
      <c r="N69" s="54"/>
      <c r="O69" s="3">
        <v>1675840641.842</v>
      </c>
      <c r="P69" s="52">
        <f t="shared" si="147"/>
        <v>72.523921444294714</v>
      </c>
      <c r="Q69" s="1">
        <v>2297729000</v>
      </c>
      <c r="R69" s="1">
        <v>2310741902.0760002</v>
      </c>
      <c r="S69" s="2">
        <v>22.002933795802917</v>
      </c>
      <c r="T69" s="1">
        <v>80000000</v>
      </c>
      <c r="U69" s="1">
        <v>2230741902.0760002</v>
      </c>
      <c r="V69" s="7">
        <v>1511283799.8469999</v>
      </c>
      <c r="W69" s="2">
        <v>65.402535804160692</v>
      </c>
      <c r="X69" s="1">
        <v>301741189.32200003</v>
      </c>
      <c r="Y69" s="2">
        <v>13.058195251097141</v>
      </c>
      <c r="Z69" s="1">
        <v>1813024989.1689999</v>
      </c>
      <c r="AA69" s="4">
        <v>78.460731055257838</v>
      </c>
      <c r="AB69" s="138">
        <v>1521380385.9589999</v>
      </c>
      <c r="AC69" s="52">
        <f t="shared" si="148"/>
        <v>97.95380643071401</v>
      </c>
      <c r="AD69" s="1">
        <v>2261134000</v>
      </c>
      <c r="AE69" s="1">
        <v>1553161067.8500001</v>
      </c>
      <c r="AF69" s="6">
        <v>18.150665788529459</v>
      </c>
      <c r="AG69" s="1">
        <v>0</v>
      </c>
      <c r="AH69" s="1">
        <v>1553161067.8500001</v>
      </c>
      <c r="AI69" s="1">
        <v>1268501919.8839998</v>
      </c>
      <c r="AJ69" s="11">
        <v>81.672271224255795</v>
      </c>
      <c r="AK69" s="1">
        <v>222641823.87</v>
      </c>
      <c r="AL69" s="11">
        <v>14.334754358618918</v>
      </c>
      <c r="AM69" s="1">
        <v>1491143743.7539997</v>
      </c>
      <c r="AN69" s="86">
        <v>96.007025582874718</v>
      </c>
      <c r="AO69" s="3">
        <v>1325552418.799</v>
      </c>
      <c r="AP69" s="52">
        <f t="shared" si="149"/>
        <v>93.615063407378258</v>
      </c>
      <c r="AQ69" s="1">
        <v>1415960605.6459999</v>
      </c>
      <c r="AR69" s="6">
        <v>17.965219983784891</v>
      </c>
      <c r="AS69" s="1">
        <v>1158123754.652</v>
      </c>
      <c r="AT69" s="6">
        <v>81.79067624015093</v>
      </c>
      <c r="AU69" s="1">
        <v>185003947.48099998</v>
      </c>
      <c r="AV69" s="6">
        <v>13.065614025087664</v>
      </c>
      <c r="AW69" s="1">
        <v>1343127702.1329999</v>
      </c>
      <c r="AX69" s="4">
        <v>94.856290265238584</v>
      </c>
      <c r="AY69" s="3">
        <v>1013064950.5139999</v>
      </c>
      <c r="AZ69" s="170">
        <f t="shared" si="150"/>
        <v>95.451352995682669</v>
      </c>
      <c r="BA69" s="1">
        <v>1061341635</v>
      </c>
      <c r="BB69" s="6">
        <v>13.746959612951407</v>
      </c>
      <c r="BC69" s="1">
        <v>900552475</v>
      </c>
      <c r="BD69" s="6">
        <v>84.850386087039738</v>
      </c>
      <c r="BE69" s="1">
        <v>109315240</v>
      </c>
      <c r="BF69" s="6">
        <v>10.299722200194285</v>
      </c>
      <c r="BG69" s="1">
        <v>1009867715</v>
      </c>
      <c r="BH69" s="4">
        <v>95.150108287234019</v>
      </c>
      <c r="BI69" s="156">
        <v>1049700165</v>
      </c>
      <c r="BJ69" s="170">
        <f t="shared" si="151"/>
        <v>83.555776507584937</v>
      </c>
      <c r="BK69" s="1">
        <v>1256286769</v>
      </c>
      <c r="BL69" s="6">
        <v>15.79449821280606</v>
      </c>
      <c r="BM69" s="1">
        <v>900014300</v>
      </c>
      <c r="BN69" s="6">
        <v>71.640832508043388</v>
      </c>
      <c r="BO69" s="1">
        <v>175569495</v>
      </c>
      <c r="BP69" s="6">
        <v>13.975272153805513</v>
      </c>
      <c r="BQ69" s="1">
        <v>1075583795</v>
      </c>
      <c r="BR69" s="4">
        <v>85.616104661848908</v>
      </c>
      <c r="BS69" s="3">
        <v>787877065</v>
      </c>
      <c r="BT69" s="66">
        <f t="shared" si="152"/>
        <v>84.412899209879328</v>
      </c>
      <c r="BU69" s="1">
        <v>933360982</v>
      </c>
      <c r="BV69" s="2">
        <v>16.835123112936003</v>
      </c>
      <c r="BW69" s="1">
        <v>767418762</v>
      </c>
      <c r="BX69" s="6">
        <v>82.221003105955845</v>
      </c>
      <c r="BY69" s="1">
        <v>119571015</v>
      </c>
      <c r="BZ69" s="2">
        <v>12.81080067690252</v>
      </c>
      <c r="CA69" s="1">
        <v>886989777</v>
      </c>
      <c r="CB69" s="83">
        <v>95.031803782858375</v>
      </c>
      <c r="CC69" s="171">
        <v>714970780</v>
      </c>
      <c r="CD69" s="34">
        <f t="shared" si="135"/>
        <v>99.792973737039276</v>
      </c>
      <c r="CE69" s="1">
        <v>716454028</v>
      </c>
      <c r="CF69" s="2">
        <v>11.60114467145735</v>
      </c>
      <c r="CG69" s="1">
        <v>501741833</v>
      </c>
      <c r="CH69" s="2">
        <v>70.031266960788159</v>
      </c>
      <c r="CI69" s="1">
        <v>88568453</v>
      </c>
      <c r="CJ69" s="2">
        <v>12.362056676161224</v>
      </c>
      <c r="CK69" s="1">
        <v>590310286</v>
      </c>
      <c r="CL69" s="83">
        <v>82.39332363694939</v>
      </c>
      <c r="CM69" s="72">
        <v>506827326</v>
      </c>
      <c r="CN69" s="34">
        <f t="shared" si="153"/>
        <v>98.813468445654337</v>
      </c>
      <c r="CO69" s="12">
        <v>512913203</v>
      </c>
      <c r="CP69" s="2">
        <v>10.229634669284348</v>
      </c>
      <c r="CQ69" s="12">
        <v>336077799</v>
      </c>
      <c r="CR69" s="2">
        <v>65.523327735433639</v>
      </c>
      <c r="CS69" s="12">
        <v>139023583</v>
      </c>
      <c r="CT69" s="2">
        <v>27.104699623027638</v>
      </c>
      <c r="CU69" s="12">
        <v>475101382</v>
      </c>
      <c r="CV69" s="83">
        <v>92.628027358461267</v>
      </c>
      <c r="CW69" s="3">
        <v>356562852</v>
      </c>
      <c r="CX69" s="34">
        <f t="shared" si="154"/>
        <v>104.32621213735769</v>
      </c>
      <c r="CY69" s="1"/>
      <c r="CZ69" s="1">
        <v>341776860</v>
      </c>
      <c r="DA69" s="34">
        <f t="shared" si="158"/>
        <v>10.873546747409916</v>
      </c>
      <c r="DB69" s="1">
        <v>227339027</v>
      </c>
      <c r="DC69" s="34">
        <f t="shared" si="159"/>
        <v>66.516799001547383</v>
      </c>
      <c r="DD69" s="1">
        <v>66326417</v>
      </c>
      <c r="DE69" s="34">
        <f t="shared" si="160"/>
        <v>19.406350974141432</v>
      </c>
      <c r="DF69" s="1">
        <f t="shared" si="70"/>
        <v>293665444</v>
      </c>
      <c r="DG69" s="33">
        <f t="shared" si="161"/>
        <v>85.923149975688816</v>
      </c>
      <c r="DH69" s="138"/>
      <c r="DI69" s="33">
        <f t="shared" si="162"/>
        <v>0</v>
      </c>
      <c r="DJ69" s="159"/>
      <c r="DK69" s="160">
        <v>305629036</v>
      </c>
      <c r="DL69" s="142">
        <f t="shared" si="155"/>
        <v>10.732193432978384</v>
      </c>
      <c r="DM69" s="160">
        <v>229359034</v>
      </c>
      <c r="DN69" s="142">
        <f t="shared" si="165"/>
        <v>75.044909672783845</v>
      </c>
      <c r="DO69" s="160">
        <v>36281479</v>
      </c>
      <c r="DP69" s="143">
        <f t="shared" si="163"/>
        <v>11.871083806317408</v>
      </c>
      <c r="DQ69" s="160">
        <f t="shared" si="47"/>
        <v>265640513</v>
      </c>
      <c r="DR69" s="143">
        <f t="shared" si="156"/>
        <v>86.915993479101246</v>
      </c>
      <c r="DS69" s="160">
        <v>275588326</v>
      </c>
      <c r="DT69" s="169">
        <f t="shared" si="157"/>
        <v>90.170858635303219</v>
      </c>
      <c r="DU69" s="3"/>
      <c r="DV69" s="1">
        <v>354501214</v>
      </c>
      <c r="DW69" s="142">
        <f t="shared" si="77"/>
        <v>18.710126477026655</v>
      </c>
      <c r="DX69" s="1">
        <v>310523092</v>
      </c>
      <c r="DY69" s="142">
        <f t="shared" si="78"/>
        <v>87.594366319997988</v>
      </c>
      <c r="DZ69" s="1">
        <v>32714684</v>
      </c>
      <c r="EA69" s="143">
        <f t="shared" si="79"/>
        <v>9.2283700895873366</v>
      </c>
      <c r="EB69" s="1">
        <f t="shared" si="48"/>
        <v>343237776</v>
      </c>
      <c r="EC69" s="143">
        <f t="shared" si="80"/>
        <v>96.822736409585332</v>
      </c>
      <c r="ED69" s="1">
        <v>344865346</v>
      </c>
      <c r="EE69" s="143">
        <f t="shared" si="81"/>
        <v>111.05948474839997</v>
      </c>
      <c r="EF69" s="1"/>
      <c r="EG69" s="1">
        <v>285519418</v>
      </c>
      <c r="EH69" s="142">
        <f t="shared" si="82"/>
        <v>18.650064558732481</v>
      </c>
      <c r="EI69" s="1">
        <v>248148410</v>
      </c>
      <c r="EJ69" s="142">
        <f t="shared" si="83"/>
        <v>86.911220167869629</v>
      </c>
      <c r="EK69" s="1">
        <v>11475730</v>
      </c>
      <c r="EL69" s="143">
        <f t="shared" si="84"/>
        <v>4.0192467750126895</v>
      </c>
      <c r="EM69" s="1">
        <f t="shared" si="49"/>
        <v>259624140</v>
      </c>
      <c r="EN69" s="143">
        <f t="shared" si="85"/>
        <v>90.930466942882333</v>
      </c>
      <c r="EO69" s="1">
        <v>264743363</v>
      </c>
      <c r="EP69" s="169">
        <f t="shared" si="86"/>
        <v>92.723417851741345</v>
      </c>
      <c r="EQ69" s="3"/>
      <c r="ER69" s="1">
        <v>218307393</v>
      </c>
      <c r="ES69" s="142">
        <f t="shared" si="87"/>
        <v>16.782776229737063</v>
      </c>
      <c r="ET69" s="1">
        <v>188778796</v>
      </c>
      <c r="EU69" s="142">
        <f t="shared" si="88"/>
        <v>86.473844703921685</v>
      </c>
      <c r="EV69" s="1">
        <v>7614770</v>
      </c>
      <c r="EW69" s="143">
        <f t="shared" si="89"/>
        <v>3.488095339034166</v>
      </c>
      <c r="EX69" s="1">
        <f t="shared" si="50"/>
        <v>196393566</v>
      </c>
      <c r="EY69" s="143">
        <f t="shared" si="90"/>
        <v>89.96194004295586</v>
      </c>
      <c r="EZ69" s="1">
        <v>200710076</v>
      </c>
      <c r="FA69" s="169">
        <f t="shared" si="91"/>
        <v>91.939202443776153</v>
      </c>
      <c r="FB69" s="3"/>
      <c r="FC69" s="1">
        <v>144912074</v>
      </c>
      <c r="FD69" s="142">
        <f t="shared" si="92"/>
        <v>14.649577773892574</v>
      </c>
      <c r="FE69" s="1">
        <v>129030413</v>
      </c>
      <c r="FF69" s="142">
        <f t="shared" si="93"/>
        <v>89.040484645882572</v>
      </c>
      <c r="FG69" s="1">
        <v>4121935</v>
      </c>
      <c r="FH69" s="143">
        <f t="shared" si="94"/>
        <v>2.8444386214498594</v>
      </c>
      <c r="FI69" s="1">
        <f t="shared" si="51"/>
        <v>133152348</v>
      </c>
      <c r="FJ69" s="143">
        <f t="shared" si="95"/>
        <v>91.884923267332439</v>
      </c>
      <c r="FK69" s="1">
        <v>137808411</v>
      </c>
      <c r="FL69" s="169">
        <f t="shared" si="96"/>
        <v>95.09794953317693</v>
      </c>
      <c r="FM69" s="155"/>
      <c r="FN69" s="1">
        <v>111268661</v>
      </c>
      <c r="FO69" s="142">
        <f t="shared" si="97"/>
        <v>14.688295479835043</v>
      </c>
      <c r="FP69" s="1">
        <v>96449087</v>
      </c>
      <c r="FQ69" s="142">
        <f t="shared" si="98"/>
        <v>86.681268681753977</v>
      </c>
      <c r="FR69" s="1">
        <v>1535177</v>
      </c>
      <c r="FS69" s="143">
        <f t="shared" si="99"/>
        <v>1.3797029515795109</v>
      </c>
      <c r="FT69" s="1">
        <f t="shared" si="52"/>
        <v>97984264</v>
      </c>
      <c r="FU69" s="143">
        <f t="shared" si="100"/>
        <v>88.06097163333348</v>
      </c>
      <c r="FV69" s="1">
        <v>102446527</v>
      </c>
      <c r="FW69" s="169">
        <f t="shared" si="101"/>
        <v>92.071321861238175</v>
      </c>
      <c r="FX69" s="3"/>
      <c r="FY69" s="1">
        <v>73816993</v>
      </c>
      <c r="FZ69" s="142">
        <f t="shared" si="102"/>
        <v>15.05940524853758</v>
      </c>
      <c r="GA69" s="1">
        <v>65467898</v>
      </c>
      <c r="GB69" s="142">
        <f t="shared" si="103"/>
        <v>88.689467478037216</v>
      </c>
      <c r="GC69" s="1">
        <v>1825945</v>
      </c>
      <c r="GD69" s="143">
        <f t="shared" si="104"/>
        <v>2.4736106495153494</v>
      </c>
      <c r="GE69" s="1">
        <f t="shared" si="53"/>
        <v>67293843</v>
      </c>
      <c r="GF69" s="143">
        <f t="shared" si="105"/>
        <v>91.163078127552552</v>
      </c>
      <c r="GG69" s="1">
        <v>68554280</v>
      </c>
      <c r="GH69" s="169">
        <f t="shared" si="106"/>
        <v>92.870594173349758</v>
      </c>
      <c r="GI69" s="3"/>
      <c r="GJ69" s="1">
        <v>53504254.899999999</v>
      </c>
      <c r="GK69" s="142">
        <f t="shared" si="107"/>
        <v>14.972237184827131</v>
      </c>
      <c r="GL69" s="1">
        <v>47004577.600000001</v>
      </c>
      <c r="GM69" s="142">
        <f t="shared" si="108"/>
        <v>87.852036605036446</v>
      </c>
      <c r="GN69" s="1">
        <v>1152122.3</v>
      </c>
      <c r="GO69" s="143">
        <f t="shared" si="109"/>
        <v>2.1533283701517356</v>
      </c>
      <c r="GP69" s="1">
        <f t="shared" si="54"/>
        <v>48156699.899999999</v>
      </c>
      <c r="GQ69" s="143">
        <f t="shared" si="110"/>
        <v>90.005364975188172</v>
      </c>
      <c r="GR69" s="1">
        <v>48833526.799999997</v>
      </c>
      <c r="GS69" s="169">
        <f t="shared" si="111"/>
        <v>91.270361378306006</v>
      </c>
      <c r="GT69" s="3"/>
      <c r="GU69" s="1">
        <v>38861162</v>
      </c>
      <c r="GV69" s="142">
        <f t="shared" si="112"/>
        <v>16.732943575797886</v>
      </c>
      <c r="GW69" s="1">
        <v>34103613.299999997</v>
      </c>
      <c r="GX69" s="142">
        <f t="shared" si="113"/>
        <v>87.75757477349751</v>
      </c>
      <c r="GY69" s="1">
        <v>3399125.5</v>
      </c>
      <c r="GZ69" s="143">
        <f t="shared" si="114"/>
        <v>8.7468447289352795</v>
      </c>
      <c r="HA69" s="1">
        <f t="shared" si="55"/>
        <v>37502738.799999997</v>
      </c>
      <c r="HB69" s="143">
        <f t="shared" si="115"/>
        <v>96.504419502432782</v>
      </c>
      <c r="HC69" s="1">
        <v>36321057.399999999</v>
      </c>
      <c r="HD69" s="169">
        <f t="shared" si="116"/>
        <v>93.463642183422095</v>
      </c>
      <c r="HE69" s="3"/>
      <c r="HF69" s="1">
        <v>27253913</v>
      </c>
      <c r="HG69" s="142">
        <f t="shared" si="117"/>
        <v>15.228162044128254</v>
      </c>
      <c r="HH69" s="1">
        <v>24357440</v>
      </c>
      <c r="HI69" s="142">
        <f t="shared" si="118"/>
        <v>89.37226738780592</v>
      </c>
      <c r="HJ69" s="1">
        <v>949381</v>
      </c>
      <c r="HK69" s="143">
        <f t="shared" si="119"/>
        <v>3.483466759433774</v>
      </c>
      <c r="HL69" s="1">
        <f t="shared" si="56"/>
        <v>25306821</v>
      </c>
      <c r="HM69" s="143">
        <f t="shared" si="120"/>
        <v>92.855734147239701</v>
      </c>
      <c r="HN69" s="1">
        <v>26190525</v>
      </c>
      <c r="HO69" s="169">
        <f t="shared" si="121"/>
        <v>96.098218997029889</v>
      </c>
      <c r="HP69" s="1">
        <v>22823003</v>
      </c>
      <c r="HQ69" s="142">
        <f t="shared" si="122"/>
        <v>16.376807790838303</v>
      </c>
      <c r="HR69" s="1">
        <v>18906061</v>
      </c>
      <c r="HS69" s="142">
        <f t="shared" si="123"/>
        <v>82.837744883966408</v>
      </c>
      <c r="HT69" s="1">
        <v>20511242</v>
      </c>
      <c r="HU69" s="139"/>
      <c r="HV69" s="1">
        <v>16077458</v>
      </c>
      <c r="HW69" s="142">
        <f t="shared" si="124"/>
        <v>16.420053366032871</v>
      </c>
      <c r="HX69" s="1">
        <v>13834392</v>
      </c>
      <c r="HY69" s="142">
        <f t="shared" si="125"/>
        <v>86.048379041015068</v>
      </c>
      <c r="HZ69" s="1">
        <v>14536022</v>
      </c>
      <c r="IA69" s="169">
        <f t="shared" si="126"/>
        <v>76.885513063773573</v>
      </c>
      <c r="IB69" s="1">
        <v>12033236</v>
      </c>
      <c r="IC69" s="142">
        <f t="shared" si="127"/>
        <v>16.223240198782392</v>
      </c>
      <c r="ID69" s="1">
        <v>10535586</v>
      </c>
      <c r="IE69" s="142">
        <f t="shared" si="128"/>
        <v>87.554054453847669</v>
      </c>
      <c r="IF69" s="1">
        <v>11064498</v>
      </c>
      <c r="IG69" s="139"/>
      <c r="IH69" s="1">
        <v>9232556</v>
      </c>
      <c r="II69" s="142">
        <f t="shared" si="129"/>
        <v>14.385423704188408</v>
      </c>
      <c r="IJ69" s="1">
        <v>7356316</v>
      </c>
      <c r="IK69" s="142">
        <f t="shared" si="130"/>
        <v>79.678000328403101</v>
      </c>
      <c r="IL69" s="1">
        <v>7580330</v>
      </c>
      <c r="IM69" s="169">
        <f t="shared" si="131"/>
        <v>71.949770995177673</v>
      </c>
      <c r="IN69" s="1">
        <v>6395413</v>
      </c>
      <c r="IO69" s="142">
        <f t="shared" si="132"/>
        <v>15.860934887195203</v>
      </c>
      <c r="IP69" s="1">
        <v>5869328</v>
      </c>
      <c r="IQ69" s="142">
        <f t="shared" si="133"/>
        <v>91.774026165315675</v>
      </c>
      <c r="IR69" s="1">
        <v>6085605</v>
      </c>
      <c r="IS69" s="169">
        <f t="shared" si="134"/>
        <v>82.726258632717787</v>
      </c>
    </row>
    <row r="70" spans="1:253" x14ac:dyDescent="0.2">
      <c r="A70" s="195" t="s">
        <v>116</v>
      </c>
      <c r="B70" s="47">
        <v>5286324.5810000002</v>
      </c>
      <c r="C70" s="52">
        <f t="shared" si="146"/>
        <v>51.363433550330349</v>
      </c>
      <c r="D70" s="23">
        <v>10292000</v>
      </c>
      <c r="E70" s="23">
        <v>10292000</v>
      </c>
      <c r="F70" s="29">
        <v>0.11934815511926337</v>
      </c>
      <c r="G70" s="23">
        <v>0</v>
      </c>
      <c r="H70" s="23">
        <v>10292000</v>
      </c>
      <c r="I70" s="23">
        <v>160904.78799999997</v>
      </c>
      <c r="J70" s="29">
        <v>1.563396696463272</v>
      </c>
      <c r="K70" s="7">
        <v>87980.95</v>
      </c>
      <c r="L70" s="29">
        <v>0.8548479401476875</v>
      </c>
      <c r="M70" s="23">
        <v>248885.73799999995</v>
      </c>
      <c r="N70" s="54">
        <v>2.4182446366109596</v>
      </c>
      <c r="O70" s="3"/>
      <c r="P70" s="52"/>
      <c r="Q70" s="1"/>
      <c r="R70" s="1"/>
      <c r="S70" s="2"/>
      <c r="T70" s="1"/>
      <c r="U70" s="1"/>
      <c r="V70" s="7"/>
      <c r="W70" s="2"/>
      <c r="X70" s="1"/>
      <c r="Y70" s="2"/>
      <c r="Z70" s="1"/>
      <c r="AA70" s="4"/>
      <c r="AB70" s="138"/>
      <c r="AC70" s="52"/>
      <c r="AD70" s="1"/>
      <c r="AE70" s="1"/>
      <c r="AF70" s="6"/>
      <c r="AG70" s="1"/>
      <c r="AH70" s="1"/>
      <c r="AI70" s="1"/>
      <c r="AJ70" s="11"/>
      <c r="AK70" s="1"/>
      <c r="AL70" s="11"/>
      <c r="AM70" s="1"/>
      <c r="AN70" s="86"/>
      <c r="AO70" s="3"/>
      <c r="AP70" s="52"/>
      <c r="AQ70" s="1"/>
      <c r="AR70" s="6"/>
      <c r="AS70" s="1"/>
      <c r="AT70" s="6"/>
      <c r="AU70" s="1"/>
      <c r="AV70" s="6"/>
      <c r="AW70" s="1"/>
      <c r="AX70" s="4"/>
      <c r="AY70" s="3"/>
      <c r="AZ70" s="170"/>
      <c r="BA70" s="1"/>
      <c r="BB70" s="6"/>
      <c r="BC70" s="1"/>
      <c r="BD70" s="6"/>
      <c r="BE70" s="1"/>
      <c r="BF70" s="6"/>
      <c r="BG70" s="1"/>
      <c r="BH70" s="4"/>
      <c r="BI70" s="156"/>
      <c r="BJ70" s="170"/>
      <c r="BK70" s="1"/>
      <c r="BL70" s="6"/>
      <c r="BM70" s="1"/>
      <c r="BN70" s="6"/>
      <c r="BO70" s="1"/>
      <c r="BP70" s="6"/>
      <c r="BQ70" s="1"/>
      <c r="BR70" s="4"/>
      <c r="BS70" s="3"/>
      <c r="BT70" s="66"/>
      <c r="BU70" s="1"/>
      <c r="BV70" s="2"/>
      <c r="BW70" s="1"/>
      <c r="BX70" s="6"/>
      <c r="BY70" s="1"/>
      <c r="BZ70" s="2"/>
      <c r="CA70" s="1"/>
      <c r="CB70" s="83"/>
      <c r="CC70" s="171"/>
      <c r="CD70" s="34"/>
      <c r="CE70" s="1"/>
      <c r="CF70" s="2"/>
      <c r="CG70" s="1"/>
      <c r="CH70" s="2"/>
      <c r="CI70" s="1"/>
      <c r="CJ70" s="2"/>
      <c r="CK70" s="1"/>
      <c r="CL70" s="83"/>
      <c r="CM70" s="72"/>
      <c r="CN70" s="34"/>
      <c r="CO70" s="12"/>
      <c r="CP70" s="2"/>
      <c r="CQ70" s="12"/>
      <c r="CR70" s="2"/>
      <c r="CS70" s="12"/>
      <c r="CT70" s="2"/>
      <c r="CU70" s="12"/>
      <c r="CV70" s="83"/>
      <c r="CW70" s="3"/>
      <c r="CX70" s="34"/>
      <c r="CY70" s="1"/>
      <c r="CZ70" s="1"/>
      <c r="DA70" s="1"/>
      <c r="DB70" s="1"/>
      <c r="DC70" s="1"/>
      <c r="DD70" s="1"/>
      <c r="DE70" s="1"/>
      <c r="DF70" s="1"/>
      <c r="DG70" s="139"/>
      <c r="DH70" s="138"/>
      <c r="DI70" s="139"/>
      <c r="DJ70" s="159"/>
      <c r="DK70" s="160"/>
      <c r="DL70" s="160"/>
      <c r="DM70" s="160"/>
      <c r="DN70" s="160"/>
      <c r="DO70" s="160"/>
      <c r="DP70" s="160"/>
      <c r="DQ70" s="160"/>
      <c r="DR70" s="160"/>
      <c r="DS70" s="160"/>
      <c r="DT70" s="161"/>
      <c r="DU70" s="3"/>
      <c r="DV70" s="1"/>
      <c r="DW70" s="142">
        <f t="shared" si="77"/>
        <v>0</v>
      </c>
      <c r="DX70" s="1"/>
      <c r="DY70" s="142" t="e">
        <f t="shared" si="78"/>
        <v>#DIV/0!</v>
      </c>
      <c r="DZ70" s="1"/>
      <c r="EA70" s="143" t="e">
        <f t="shared" si="79"/>
        <v>#DIV/0!</v>
      </c>
      <c r="EB70" s="1"/>
      <c r="EC70" s="143" t="e">
        <f t="shared" si="80"/>
        <v>#DIV/0!</v>
      </c>
      <c r="ED70" s="1"/>
      <c r="EE70" s="143" t="e">
        <f t="shared" si="81"/>
        <v>#DIV/0!</v>
      </c>
      <c r="EF70" s="1"/>
      <c r="EG70" s="1"/>
      <c r="EH70" s="142">
        <f t="shared" si="82"/>
        <v>0</v>
      </c>
      <c r="EI70" s="1"/>
      <c r="EJ70" s="142" t="e">
        <f t="shared" si="83"/>
        <v>#DIV/0!</v>
      </c>
      <c r="EK70" s="1"/>
      <c r="EL70" s="143" t="e">
        <f t="shared" si="84"/>
        <v>#DIV/0!</v>
      </c>
      <c r="EM70" s="1"/>
      <c r="EN70" s="143" t="e">
        <f t="shared" si="85"/>
        <v>#DIV/0!</v>
      </c>
      <c r="EO70" s="1"/>
      <c r="EP70" s="169" t="e">
        <f t="shared" si="86"/>
        <v>#DIV/0!</v>
      </c>
      <c r="EQ70" s="3"/>
      <c r="ER70" s="1"/>
      <c r="ES70" s="142">
        <f t="shared" si="87"/>
        <v>0</v>
      </c>
      <c r="ET70" s="1"/>
      <c r="EU70" s="142" t="e">
        <f t="shared" si="88"/>
        <v>#DIV/0!</v>
      </c>
      <c r="EV70" s="1"/>
      <c r="EW70" s="143" t="e">
        <f t="shared" si="89"/>
        <v>#DIV/0!</v>
      </c>
      <c r="EX70" s="1"/>
      <c r="EY70" s="143" t="e">
        <f t="shared" si="90"/>
        <v>#DIV/0!</v>
      </c>
      <c r="EZ70" s="1"/>
      <c r="FA70" s="169" t="e">
        <f t="shared" si="91"/>
        <v>#DIV/0!</v>
      </c>
      <c r="FB70" s="3"/>
      <c r="FC70" s="1"/>
      <c r="FD70" s="142">
        <f t="shared" si="92"/>
        <v>0</v>
      </c>
      <c r="FE70" s="1"/>
      <c r="FF70" s="142" t="e">
        <f t="shared" si="93"/>
        <v>#DIV/0!</v>
      </c>
      <c r="FG70" s="1"/>
      <c r="FH70" s="143" t="e">
        <f t="shared" si="94"/>
        <v>#DIV/0!</v>
      </c>
      <c r="FI70" s="1"/>
      <c r="FJ70" s="143" t="e">
        <f t="shared" si="95"/>
        <v>#DIV/0!</v>
      </c>
      <c r="FK70" s="1"/>
      <c r="FL70" s="169" t="e">
        <f t="shared" si="96"/>
        <v>#DIV/0!</v>
      </c>
      <c r="FM70" s="155"/>
      <c r="FN70" s="1"/>
      <c r="FO70" s="142">
        <f t="shared" si="97"/>
        <v>0</v>
      </c>
      <c r="FP70" s="1"/>
      <c r="FQ70" s="142" t="e">
        <f t="shared" si="98"/>
        <v>#DIV/0!</v>
      </c>
      <c r="FR70" s="1"/>
      <c r="FS70" s="143" t="e">
        <f t="shared" si="99"/>
        <v>#DIV/0!</v>
      </c>
      <c r="FT70" s="1"/>
      <c r="FU70" s="143" t="e">
        <f t="shared" si="100"/>
        <v>#DIV/0!</v>
      </c>
      <c r="FV70" s="1"/>
      <c r="FW70" s="169" t="e">
        <f t="shared" si="101"/>
        <v>#DIV/0!</v>
      </c>
      <c r="FX70" s="3"/>
      <c r="FY70" s="1"/>
      <c r="FZ70" s="142">
        <f t="shared" si="102"/>
        <v>0</v>
      </c>
      <c r="GA70" s="1"/>
      <c r="GB70" s="142" t="e">
        <f t="shared" si="103"/>
        <v>#DIV/0!</v>
      </c>
      <c r="GC70" s="1"/>
      <c r="GD70" s="143" t="e">
        <f t="shared" si="104"/>
        <v>#DIV/0!</v>
      </c>
      <c r="GE70" s="1"/>
      <c r="GF70" s="143" t="e">
        <f t="shared" si="105"/>
        <v>#DIV/0!</v>
      </c>
      <c r="GG70" s="1"/>
      <c r="GH70" s="169" t="e">
        <f t="shared" si="106"/>
        <v>#DIV/0!</v>
      </c>
      <c r="GI70" s="3"/>
      <c r="GJ70" s="1"/>
      <c r="GK70" s="142">
        <f t="shared" si="107"/>
        <v>0</v>
      </c>
      <c r="GL70" s="1"/>
      <c r="GM70" s="142" t="e">
        <f t="shared" si="108"/>
        <v>#DIV/0!</v>
      </c>
      <c r="GN70" s="1"/>
      <c r="GO70" s="143" t="e">
        <f t="shared" si="109"/>
        <v>#DIV/0!</v>
      </c>
      <c r="GP70" s="1"/>
      <c r="GQ70" s="143" t="e">
        <f t="shared" si="110"/>
        <v>#DIV/0!</v>
      </c>
      <c r="GR70" s="1"/>
      <c r="GS70" s="169" t="e">
        <f t="shared" si="111"/>
        <v>#DIV/0!</v>
      </c>
      <c r="GT70" s="3"/>
      <c r="GU70" s="1"/>
      <c r="GV70" s="142">
        <f t="shared" si="112"/>
        <v>0</v>
      </c>
      <c r="GW70" s="1"/>
      <c r="GX70" s="142" t="e">
        <f t="shared" si="113"/>
        <v>#DIV/0!</v>
      </c>
      <c r="GY70" s="1"/>
      <c r="GZ70" s="143" t="e">
        <f t="shared" si="114"/>
        <v>#DIV/0!</v>
      </c>
      <c r="HA70" s="1"/>
      <c r="HB70" s="143" t="e">
        <f t="shared" si="115"/>
        <v>#DIV/0!</v>
      </c>
      <c r="HC70" s="1"/>
      <c r="HD70" s="169" t="e">
        <f t="shared" si="116"/>
        <v>#DIV/0!</v>
      </c>
      <c r="HE70" s="3"/>
      <c r="HF70" s="1"/>
      <c r="HG70" s="142">
        <f t="shared" si="117"/>
        <v>0</v>
      </c>
      <c r="HH70" s="1"/>
      <c r="HI70" s="142" t="e">
        <f t="shared" si="118"/>
        <v>#DIV/0!</v>
      </c>
      <c r="HJ70" s="1"/>
      <c r="HK70" s="143" t="e">
        <f t="shared" si="119"/>
        <v>#DIV/0!</v>
      </c>
      <c r="HL70" s="1"/>
      <c r="HM70" s="143" t="e">
        <f t="shared" si="120"/>
        <v>#DIV/0!</v>
      </c>
      <c r="HN70" s="1"/>
      <c r="HO70" s="169" t="e">
        <f t="shared" si="121"/>
        <v>#DIV/0!</v>
      </c>
      <c r="HP70" s="1"/>
      <c r="HQ70" s="142">
        <f t="shared" si="122"/>
        <v>0</v>
      </c>
      <c r="HR70" s="1"/>
      <c r="HS70" s="142" t="e">
        <f t="shared" si="123"/>
        <v>#DIV/0!</v>
      </c>
      <c r="HT70" s="1"/>
      <c r="HU70" s="139"/>
      <c r="HV70" s="1"/>
      <c r="HW70" s="142">
        <f t="shared" si="124"/>
        <v>0</v>
      </c>
      <c r="HX70" s="1"/>
      <c r="HY70" s="142" t="e">
        <f t="shared" si="125"/>
        <v>#DIV/0!</v>
      </c>
      <c r="HZ70" s="1"/>
      <c r="IA70" s="169" t="e">
        <f t="shared" si="126"/>
        <v>#DIV/0!</v>
      </c>
      <c r="IB70" s="1"/>
      <c r="IC70" s="142">
        <f t="shared" si="127"/>
        <v>0</v>
      </c>
      <c r="ID70" s="1"/>
      <c r="IE70" s="142" t="e">
        <f t="shared" si="128"/>
        <v>#DIV/0!</v>
      </c>
      <c r="IF70" s="1"/>
      <c r="IG70" s="139"/>
      <c r="IH70" s="1"/>
      <c r="II70" s="142">
        <f t="shared" si="129"/>
        <v>0</v>
      </c>
      <c r="IJ70" s="1"/>
      <c r="IK70" s="142" t="e">
        <f t="shared" si="130"/>
        <v>#DIV/0!</v>
      </c>
      <c r="IL70" s="1"/>
      <c r="IM70" s="169" t="e">
        <f t="shared" si="131"/>
        <v>#DIV/0!</v>
      </c>
      <c r="IN70" s="1"/>
      <c r="IO70" s="142">
        <f t="shared" si="132"/>
        <v>0</v>
      </c>
      <c r="IP70" s="1"/>
      <c r="IQ70" s="142" t="e">
        <f t="shared" si="133"/>
        <v>#DIV/0!</v>
      </c>
      <c r="IR70" s="1"/>
      <c r="IS70" s="169" t="e">
        <f t="shared" si="134"/>
        <v>#DIV/0!</v>
      </c>
    </row>
    <row r="71" spans="1:253" x14ac:dyDescent="0.2">
      <c r="A71" s="195" t="s">
        <v>62</v>
      </c>
      <c r="B71" s="47">
        <v>1134000</v>
      </c>
      <c r="C71" s="52">
        <f t="shared" si="146"/>
        <v>98.608695652173921</v>
      </c>
      <c r="D71" s="23">
        <v>1150000</v>
      </c>
      <c r="E71" s="23">
        <v>1150000</v>
      </c>
      <c r="F71" s="29">
        <v>1.3335637231553912E-2</v>
      </c>
      <c r="G71" s="23">
        <v>0</v>
      </c>
      <c r="H71" s="23">
        <v>1150000</v>
      </c>
      <c r="I71" s="23">
        <v>190858.321</v>
      </c>
      <c r="J71" s="29">
        <v>16.596375739130433</v>
      </c>
      <c r="K71" s="7">
        <v>27709.93</v>
      </c>
      <c r="L71" s="29">
        <v>2.4095591304347828</v>
      </c>
      <c r="M71" s="23">
        <v>218568.25099999999</v>
      </c>
      <c r="N71" s="54">
        <v>19.005934869565216</v>
      </c>
      <c r="O71" s="3"/>
      <c r="P71" s="52"/>
      <c r="Q71" s="1"/>
      <c r="R71" s="1"/>
      <c r="S71" s="2"/>
      <c r="T71" s="1"/>
      <c r="U71" s="1"/>
      <c r="V71" s="7"/>
      <c r="W71" s="2"/>
      <c r="X71" s="1"/>
      <c r="Y71" s="2"/>
      <c r="Z71" s="1"/>
      <c r="AA71" s="4"/>
      <c r="AB71" s="138"/>
      <c r="AC71" s="52"/>
      <c r="AD71" s="1"/>
      <c r="AE71" s="1"/>
      <c r="AF71" s="6"/>
      <c r="AG71" s="1"/>
      <c r="AH71" s="1"/>
      <c r="AI71" s="1"/>
      <c r="AJ71" s="11"/>
      <c r="AK71" s="1"/>
      <c r="AL71" s="11"/>
      <c r="AM71" s="1"/>
      <c r="AN71" s="86"/>
      <c r="AO71" s="3"/>
      <c r="AP71" s="52"/>
      <c r="AQ71" s="1"/>
      <c r="AR71" s="6"/>
      <c r="AS71" s="1"/>
      <c r="AT71" s="6"/>
      <c r="AU71" s="1"/>
      <c r="AV71" s="6"/>
      <c r="AW71" s="1"/>
      <c r="AX71" s="4"/>
      <c r="AY71" s="3"/>
      <c r="AZ71" s="170"/>
      <c r="BA71" s="1"/>
      <c r="BB71" s="6"/>
      <c r="BC71" s="1"/>
      <c r="BD71" s="6"/>
      <c r="BE71" s="1"/>
      <c r="BF71" s="6"/>
      <c r="BG71" s="1"/>
      <c r="BH71" s="4"/>
      <c r="BI71" s="156"/>
      <c r="BJ71" s="170"/>
      <c r="BK71" s="1"/>
      <c r="BL71" s="6"/>
      <c r="BM71" s="1"/>
      <c r="BN71" s="6"/>
      <c r="BO71" s="1"/>
      <c r="BP71" s="6"/>
      <c r="BQ71" s="1"/>
      <c r="BR71" s="4"/>
      <c r="BS71" s="3"/>
      <c r="BT71" s="66"/>
      <c r="BU71" s="1"/>
      <c r="BV71" s="2"/>
      <c r="BW71" s="1"/>
      <c r="BX71" s="6"/>
      <c r="BY71" s="1"/>
      <c r="BZ71" s="2"/>
      <c r="CA71" s="1"/>
      <c r="CB71" s="83"/>
      <c r="CC71" s="171"/>
      <c r="CD71" s="34"/>
      <c r="CE71" s="1"/>
      <c r="CF71" s="2"/>
      <c r="CG71" s="1"/>
      <c r="CH71" s="2"/>
      <c r="CI71" s="1"/>
      <c r="CJ71" s="2"/>
      <c r="CK71" s="1"/>
      <c r="CL71" s="83"/>
      <c r="CM71" s="72"/>
      <c r="CN71" s="34"/>
      <c r="CO71" s="12"/>
      <c r="CP71" s="2"/>
      <c r="CQ71" s="12"/>
      <c r="CR71" s="2"/>
      <c r="CS71" s="12"/>
      <c r="CT71" s="2"/>
      <c r="CU71" s="12"/>
      <c r="CV71" s="83"/>
      <c r="CW71" s="3"/>
      <c r="CX71" s="34"/>
      <c r="CY71" s="1"/>
      <c r="CZ71" s="1"/>
      <c r="DA71" s="1"/>
      <c r="DB71" s="1"/>
      <c r="DC71" s="1"/>
      <c r="DD71" s="1"/>
      <c r="DE71" s="1"/>
      <c r="DF71" s="1"/>
      <c r="DG71" s="139"/>
      <c r="DH71" s="138"/>
      <c r="DI71" s="139"/>
      <c r="DJ71" s="159"/>
      <c r="DK71" s="160"/>
      <c r="DL71" s="160"/>
      <c r="DM71" s="160"/>
      <c r="DN71" s="160"/>
      <c r="DO71" s="160"/>
      <c r="DP71" s="160"/>
      <c r="DQ71" s="160"/>
      <c r="DR71" s="160"/>
      <c r="DS71" s="160"/>
      <c r="DT71" s="161"/>
      <c r="DU71" s="3"/>
      <c r="DV71" s="1"/>
      <c r="DW71" s="142">
        <f t="shared" si="77"/>
        <v>0</v>
      </c>
      <c r="DX71" s="1"/>
      <c r="DY71" s="142" t="e">
        <f t="shared" si="78"/>
        <v>#DIV/0!</v>
      </c>
      <c r="DZ71" s="1"/>
      <c r="EA71" s="143" t="e">
        <f t="shared" si="79"/>
        <v>#DIV/0!</v>
      </c>
      <c r="EB71" s="1"/>
      <c r="EC71" s="143" t="e">
        <f t="shared" si="80"/>
        <v>#DIV/0!</v>
      </c>
      <c r="ED71" s="1"/>
      <c r="EE71" s="143" t="e">
        <f t="shared" si="81"/>
        <v>#DIV/0!</v>
      </c>
      <c r="EF71" s="1"/>
      <c r="EG71" s="1"/>
      <c r="EH71" s="142">
        <f t="shared" si="82"/>
        <v>0</v>
      </c>
      <c r="EI71" s="1"/>
      <c r="EJ71" s="142" t="e">
        <f t="shared" si="83"/>
        <v>#DIV/0!</v>
      </c>
      <c r="EK71" s="1"/>
      <c r="EL71" s="143" t="e">
        <f t="shared" si="84"/>
        <v>#DIV/0!</v>
      </c>
      <c r="EM71" s="1"/>
      <c r="EN71" s="143" t="e">
        <f t="shared" si="85"/>
        <v>#DIV/0!</v>
      </c>
      <c r="EO71" s="1"/>
      <c r="EP71" s="169" t="e">
        <f t="shared" si="86"/>
        <v>#DIV/0!</v>
      </c>
      <c r="EQ71" s="3"/>
      <c r="ER71" s="1"/>
      <c r="ES71" s="142">
        <f t="shared" si="87"/>
        <v>0</v>
      </c>
      <c r="ET71" s="1"/>
      <c r="EU71" s="142" t="e">
        <f t="shared" si="88"/>
        <v>#DIV/0!</v>
      </c>
      <c r="EV71" s="1"/>
      <c r="EW71" s="143" t="e">
        <f t="shared" si="89"/>
        <v>#DIV/0!</v>
      </c>
      <c r="EX71" s="1"/>
      <c r="EY71" s="143" t="e">
        <f t="shared" si="90"/>
        <v>#DIV/0!</v>
      </c>
      <c r="EZ71" s="1"/>
      <c r="FA71" s="169" t="e">
        <f t="shared" si="91"/>
        <v>#DIV/0!</v>
      </c>
      <c r="FB71" s="3"/>
      <c r="FC71" s="1"/>
      <c r="FD71" s="142">
        <f t="shared" si="92"/>
        <v>0</v>
      </c>
      <c r="FE71" s="1"/>
      <c r="FF71" s="142" t="e">
        <f t="shared" si="93"/>
        <v>#DIV/0!</v>
      </c>
      <c r="FG71" s="1"/>
      <c r="FH71" s="143" t="e">
        <f t="shared" si="94"/>
        <v>#DIV/0!</v>
      </c>
      <c r="FI71" s="1"/>
      <c r="FJ71" s="143" t="e">
        <f t="shared" si="95"/>
        <v>#DIV/0!</v>
      </c>
      <c r="FK71" s="1"/>
      <c r="FL71" s="169" t="e">
        <f t="shared" si="96"/>
        <v>#DIV/0!</v>
      </c>
      <c r="FM71" s="155"/>
      <c r="FN71" s="1"/>
      <c r="FO71" s="142">
        <f t="shared" si="97"/>
        <v>0</v>
      </c>
      <c r="FP71" s="1"/>
      <c r="FQ71" s="142" t="e">
        <f t="shared" si="98"/>
        <v>#DIV/0!</v>
      </c>
      <c r="FR71" s="1"/>
      <c r="FS71" s="143" t="e">
        <f t="shared" si="99"/>
        <v>#DIV/0!</v>
      </c>
      <c r="FT71" s="1"/>
      <c r="FU71" s="143" t="e">
        <f t="shared" si="100"/>
        <v>#DIV/0!</v>
      </c>
      <c r="FV71" s="1"/>
      <c r="FW71" s="169" t="e">
        <f t="shared" si="101"/>
        <v>#DIV/0!</v>
      </c>
      <c r="FX71" s="3"/>
      <c r="FY71" s="1"/>
      <c r="FZ71" s="142">
        <f t="shared" si="102"/>
        <v>0</v>
      </c>
      <c r="GA71" s="1"/>
      <c r="GB71" s="142" t="e">
        <f t="shared" si="103"/>
        <v>#DIV/0!</v>
      </c>
      <c r="GC71" s="1"/>
      <c r="GD71" s="143" t="e">
        <f t="shared" si="104"/>
        <v>#DIV/0!</v>
      </c>
      <c r="GE71" s="1"/>
      <c r="GF71" s="143" t="e">
        <f t="shared" si="105"/>
        <v>#DIV/0!</v>
      </c>
      <c r="GG71" s="1"/>
      <c r="GH71" s="169" t="e">
        <f t="shared" si="106"/>
        <v>#DIV/0!</v>
      </c>
      <c r="GI71" s="3"/>
      <c r="GJ71" s="1"/>
      <c r="GK71" s="142">
        <f t="shared" si="107"/>
        <v>0</v>
      </c>
      <c r="GL71" s="1"/>
      <c r="GM71" s="142" t="e">
        <f t="shared" si="108"/>
        <v>#DIV/0!</v>
      </c>
      <c r="GN71" s="1"/>
      <c r="GO71" s="143" t="e">
        <f t="shared" si="109"/>
        <v>#DIV/0!</v>
      </c>
      <c r="GP71" s="1"/>
      <c r="GQ71" s="143" t="e">
        <f t="shared" si="110"/>
        <v>#DIV/0!</v>
      </c>
      <c r="GR71" s="1"/>
      <c r="GS71" s="169" t="e">
        <f t="shared" si="111"/>
        <v>#DIV/0!</v>
      </c>
      <c r="GT71" s="3"/>
      <c r="GU71" s="1"/>
      <c r="GV71" s="142">
        <f t="shared" si="112"/>
        <v>0</v>
      </c>
      <c r="GW71" s="1"/>
      <c r="GX71" s="142" t="e">
        <f t="shared" si="113"/>
        <v>#DIV/0!</v>
      </c>
      <c r="GY71" s="1"/>
      <c r="GZ71" s="143" t="e">
        <f t="shared" si="114"/>
        <v>#DIV/0!</v>
      </c>
      <c r="HA71" s="1"/>
      <c r="HB71" s="143" t="e">
        <f t="shared" si="115"/>
        <v>#DIV/0!</v>
      </c>
      <c r="HC71" s="1"/>
      <c r="HD71" s="169" t="e">
        <f t="shared" si="116"/>
        <v>#DIV/0!</v>
      </c>
      <c r="HE71" s="3"/>
      <c r="HF71" s="1"/>
      <c r="HG71" s="142">
        <f t="shared" si="117"/>
        <v>0</v>
      </c>
      <c r="HH71" s="1"/>
      <c r="HI71" s="142" t="e">
        <f t="shared" si="118"/>
        <v>#DIV/0!</v>
      </c>
      <c r="HJ71" s="1"/>
      <c r="HK71" s="143" t="e">
        <f t="shared" si="119"/>
        <v>#DIV/0!</v>
      </c>
      <c r="HL71" s="1"/>
      <c r="HM71" s="143" t="e">
        <f t="shared" si="120"/>
        <v>#DIV/0!</v>
      </c>
      <c r="HN71" s="1"/>
      <c r="HO71" s="169" t="e">
        <f t="shared" si="121"/>
        <v>#DIV/0!</v>
      </c>
      <c r="HP71" s="1"/>
      <c r="HQ71" s="142">
        <f t="shared" si="122"/>
        <v>0</v>
      </c>
      <c r="HR71" s="1"/>
      <c r="HS71" s="142" t="e">
        <f t="shared" si="123"/>
        <v>#DIV/0!</v>
      </c>
      <c r="HT71" s="1"/>
      <c r="HU71" s="139"/>
      <c r="HV71" s="1"/>
      <c r="HW71" s="142">
        <f t="shared" si="124"/>
        <v>0</v>
      </c>
      <c r="HX71" s="1"/>
      <c r="HY71" s="142" t="e">
        <f t="shared" si="125"/>
        <v>#DIV/0!</v>
      </c>
      <c r="HZ71" s="1"/>
      <c r="IA71" s="169" t="e">
        <f t="shared" si="126"/>
        <v>#DIV/0!</v>
      </c>
      <c r="IB71" s="1"/>
      <c r="IC71" s="142">
        <f t="shared" si="127"/>
        <v>0</v>
      </c>
      <c r="ID71" s="1"/>
      <c r="IE71" s="142" t="e">
        <f t="shared" si="128"/>
        <v>#DIV/0!</v>
      </c>
      <c r="IF71" s="1"/>
      <c r="IG71" s="139"/>
      <c r="IH71" s="1"/>
      <c r="II71" s="142">
        <f t="shared" si="129"/>
        <v>0</v>
      </c>
      <c r="IJ71" s="1"/>
      <c r="IK71" s="142" t="e">
        <f t="shared" si="130"/>
        <v>#DIV/0!</v>
      </c>
      <c r="IL71" s="1"/>
      <c r="IM71" s="169" t="e">
        <f t="shared" si="131"/>
        <v>#DIV/0!</v>
      </c>
      <c r="IN71" s="1"/>
      <c r="IO71" s="142">
        <f t="shared" si="132"/>
        <v>0</v>
      </c>
      <c r="IP71" s="1"/>
      <c r="IQ71" s="142" t="e">
        <f t="shared" si="133"/>
        <v>#DIV/0!</v>
      </c>
      <c r="IR71" s="1"/>
      <c r="IS71" s="169" t="e">
        <f t="shared" si="134"/>
        <v>#DIV/0!</v>
      </c>
    </row>
    <row r="72" spans="1:253" x14ac:dyDescent="0.2">
      <c r="A72" s="194" t="s">
        <v>117</v>
      </c>
      <c r="B72" s="48"/>
      <c r="C72" s="52"/>
      <c r="D72" s="24"/>
      <c r="E72" s="24"/>
      <c r="F72" s="30"/>
      <c r="G72" s="24"/>
      <c r="H72" s="24"/>
      <c r="I72" s="24"/>
      <c r="J72" s="30"/>
      <c r="K72" s="25"/>
      <c r="L72" s="30"/>
      <c r="M72" s="24"/>
      <c r="N72" s="55"/>
      <c r="O72" s="3"/>
      <c r="P72" s="52"/>
      <c r="Q72" s="1"/>
      <c r="R72" s="1"/>
      <c r="S72" s="2"/>
      <c r="T72" s="1"/>
      <c r="U72" s="1"/>
      <c r="V72" s="7"/>
      <c r="W72" s="2"/>
      <c r="X72" s="1"/>
      <c r="Y72" s="2"/>
      <c r="Z72" s="1"/>
      <c r="AA72" s="4"/>
      <c r="AB72" s="138">
        <v>4763247.4960000003</v>
      </c>
      <c r="AC72" s="52">
        <f t="shared" si="148"/>
        <v>107.95664910260491</v>
      </c>
      <c r="AD72" s="1">
        <v>3937000</v>
      </c>
      <c r="AE72" s="1">
        <v>4412185.3869999992</v>
      </c>
      <c r="AF72" s="6">
        <v>5.1562007324410214E-2</v>
      </c>
      <c r="AG72" s="1">
        <v>0</v>
      </c>
      <c r="AH72" s="1">
        <v>4412185.3869999992</v>
      </c>
      <c r="AI72" s="1">
        <v>4309691.4359999998</v>
      </c>
      <c r="AJ72" s="11">
        <v>97.677025283162706</v>
      </c>
      <c r="AK72" s="1">
        <v>83092.660000000149</v>
      </c>
      <c r="AL72" s="11">
        <v>1.8832540501317825</v>
      </c>
      <c r="AM72" s="1">
        <v>4392784.0959999999</v>
      </c>
      <c r="AN72" s="86">
        <v>99.560279333294503</v>
      </c>
      <c r="AO72" s="3">
        <v>8261682.6659999993</v>
      </c>
      <c r="AP72" s="52">
        <f t="shared" si="149"/>
        <v>87.666411990662127</v>
      </c>
      <c r="AQ72" s="1">
        <v>9424000</v>
      </c>
      <c r="AR72" s="6">
        <v>0.11956846288809539</v>
      </c>
      <c r="AS72" s="1">
        <v>7043567.347000001</v>
      </c>
      <c r="AT72" s="6">
        <v>74.740740099745338</v>
      </c>
      <c r="AU72" s="1">
        <v>580567.41600000008</v>
      </c>
      <c r="AV72" s="6">
        <v>6.1605201188455023</v>
      </c>
      <c r="AW72" s="1">
        <v>7624134.7630000012</v>
      </c>
      <c r="AX72" s="4">
        <v>80.901260218590849</v>
      </c>
      <c r="AY72" s="3">
        <v>10854659.617999999</v>
      </c>
      <c r="AZ72" s="170">
        <f t="shared" si="150"/>
        <v>136.43840652992833</v>
      </c>
      <c r="BA72" s="1">
        <v>7955721.4819999998</v>
      </c>
      <c r="BB72" s="6">
        <v>0.10304597341547229</v>
      </c>
      <c r="BC72" s="1">
        <v>5507527.7749999994</v>
      </c>
      <c r="BD72" s="6">
        <v>69.227257231929315</v>
      </c>
      <c r="BE72" s="1">
        <v>1107993.0460000001</v>
      </c>
      <c r="BF72" s="6">
        <v>13.926996420209775</v>
      </c>
      <c r="BG72" s="1">
        <v>6615520.8209999995</v>
      </c>
      <c r="BH72" s="4">
        <v>83.154253652139104</v>
      </c>
      <c r="BI72" s="156">
        <v>10660517.668</v>
      </c>
      <c r="BJ72" s="170">
        <f t="shared" si="151"/>
        <v>79.543807323293279</v>
      </c>
      <c r="BK72" s="1">
        <v>13402071.169</v>
      </c>
      <c r="BL72" s="6">
        <v>0.16849575618404852</v>
      </c>
      <c r="BM72" s="1">
        <v>7904673.773000001</v>
      </c>
      <c r="BN72" s="6">
        <v>58.980986396222903</v>
      </c>
      <c r="BO72" s="1">
        <v>440147.39100000006</v>
      </c>
      <c r="BP72" s="6">
        <v>3.2841744044614094</v>
      </c>
      <c r="BQ72" s="1">
        <v>8344821.1640000008</v>
      </c>
      <c r="BR72" s="4">
        <v>62.265160800684306</v>
      </c>
      <c r="BS72" s="3">
        <v>8573861</v>
      </c>
      <c r="BT72" s="66">
        <f t="shared" si="152"/>
        <v>95.202574131018153</v>
      </c>
      <c r="BU72" s="1">
        <v>9005913</v>
      </c>
      <c r="BV72" s="2">
        <v>0.1624405316092277</v>
      </c>
      <c r="BW72" s="1">
        <v>6946724</v>
      </c>
      <c r="BX72" s="6">
        <v>77.135144432330179</v>
      </c>
      <c r="BY72" s="1">
        <v>913128</v>
      </c>
      <c r="BZ72" s="2">
        <v>10.139205208844455</v>
      </c>
      <c r="CA72" s="1">
        <v>7859852</v>
      </c>
      <c r="CB72" s="83">
        <v>87.274349641174638</v>
      </c>
      <c r="CC72" s="171">
        <v>10757210</v>
      </c>
      <c r="CD72" s="34">
        <f t="shared" si="135"/>
        <v>112.40996641142497</v>
      </c>
      <c r="CE72" s="1">
        <v>9569623</v>
      </c>
      <c r="CF72" s="2">
        <v>0.15495562385798425</v>
      </c>
      <c r="CG72" s="1">
        <v>5977997</v>
      </c>
      <c r="CH72" s="2">
        <v>62.468469238547854</v>
      </c>
      <c r="CI72" s="1">
        <v>593246</v>
      </c>
      <c r="CJ72" s="2">
        <v>6.1992619771959667</v>
      </c>
      <c r="CK72" s="1">
        <v>6571243</v>
      </c>
      <c r="CL72" s="83">
        <v>68.667731215743828</v>
      </c>
      <c r="CM72" s="72">
        <v>7494115</v>
      </c>
      <c r="CN72" s="34">
        <f t="shared" si="153"/>
        <v>80.88471845496629</v>
      </c>
      <c r="CO72" s="12">
        <v>9265180.2999999989</v>
      </c>
      <c r="CP72" s="2">
        <v>0.18478644936353947</v>
      </c>
      <c r="CQ72" s="12">
        <v>6275342.2999999998</v>
      </c>
      <c r="CR72" s="2">
        <v>67.73038512806923</v>
      </c>
      <c r="CS72" s="12">
        <v>844225.6</v>
      </c>
      <c r="CT72" s="2">
        <v>9.1118097291641487</v>
      </c>
      <c r="CU72" s="12">
        <v>7119567.8999999994</v>
      </c>
      <c r="CV72" s="83">
        <v>76.84219485723338</v>
      </c>
      <c r="CW72" s="3">
        <v>7827069.7999999998</v>
      </c>
      <c r="CX72" s="34">
        <f t="shared" si="154"/>
        <v>90.826910783831565</v>
      </c>
      <c r="CY72" s="1"/>
      <c r="CZ72" s="1">
        <v>8617566.9000000004</v>
      </c>
      <c r="DA72" s="34">
        <f>SUM(CZ72/CZ$82)*100</f>
        <v>0.27416577159753402</v>
      </c>
      <c r="DB72" s="1">
        <v>6160899</v>
      </c>
      <c r="DC72" s="34">
        <f>SUM(DB72/CZ72)*100</f>
        <v>71.492325751483293</v>
      </c>
      <c r="DD72" s="1">
        <v>813851</v>
      </c>
      <c r="DE72" s="34">
        <f>SUM(DD72/CZ72)*100</f>
        <v>9.4440926243346013</v>
      </c>
      <c r="DF72" s="1">
        <f t="shared" si="70"/>
        <v>6974750</v>
      </c>
      <c r="DG72" s="33">
        <f>SUM(DF72/CZ72)*100</f>
        <v>80.93641837581788</v>
      </c>
      <c r="DH72" s="138"/>
      <c r="DI72" s="33">
        <f>SUM(DH72/CZ72)*100</f>
        <v>0</v>
      </c>
      <c r="DJ72" s="159"/>
      <c r="DK72" s="160">
        <v>6709124</v>
      </c>
      <c r="DL72" s="142">
        <f>SUM(DK72/DK$82)*100</f>
        <v>0.23559154416806677</v>
      </c>
      <c r="DM72" s="160">
        <v>5576964.7000000002</v>
      </c>
      <c r="DN72" s="142">
        <f>SUM(DM72/DK72)*100</f>
        <v>83.125080114781014</v>
      </c>
      <c r="DO72" s="160">
        <v>761736.9</v>
      </c>
      <c r="DP72" s="143">
        <f>SUM(DO72/DK72)*100</f>
        <v>11.353746033014147</v>
      </c>
      <c r="DQ72" s="160">
        <f t="shared" si="47"/>
        <v>6338701.6000000006</v>
      </c>
      <c r="DR72" s="143">
        <f>SUM(DQ72/DK72)*100</f>
        <v>94.478826147795161</v>
      </c>
      <c r="DS72" s="160">
        <v>6088162.0999999996</v>
      </c>
      <c r="DT72" s="169">
        <f>SUM(DS72/DK72)*100</f>
        <v>90.744515975558059</v>
      </c>
      <c r="DU72" s="3"/>
      <c r="DV72" s="1">
        <v>4744912.2</v>
      </c>
      <c r="DW72" s="142">
        <f t="shared" si="77"/>
        <v>0.250430474927476</v>
      </c>
      <c r="DX72" s="1">
        <v>4110815.4</v>
      </c>
      <c r="DY72" s="142">
        <f t="shared" si="78"/>
        <v>86.636279592275699</v>
      </c>
      <c r="DZ72" s="1">
        <v>74425.399999999994</v>
      </c>
      <c r="EA72" s="143">
        <f t="shared" si="79"/>
        <v>1.5685306042122336</v>
      </c>
      <c r="EB72" s="1">
        <f t="shared" si="48"/>
        <v>4185240.8</v>
      </c>
      <c r="EC72" s="143">
        <f t="shared" si="80"/>
        <v>88.204810196487927</v>
      </c>
      <c r="ED72" s="1">
        <v>4175401</v>
      </c>
      <c r="EE72" s="143">
        <f t="shared" si="81"/>
        <v>101.571114090893</v>
      </c>
      <c r="EF72" s="1"/>
      <c r="EG72" s="1">
        <v>4194129</v>
      </c>
      <c r="EH72" s="142">
        <f t="shared" si="82"/>
        <v>0.27395956872415628</v>
      </c>
      <c r="EI72" s="1">
        <v>2874578.4</v>
      </c>
      <c r="EJ72" s="142">
        <f t="shared" si="83"/>
        <v>68.538149398838229</v>
      </c>
      <c r="EK72" s="1">
        <v>122981.5</v>
      </c>
      <c r="EL72" s="143">
        <f t="shared" si="84"/>
        <v>2.9322297907384347</v>
      </c>
      <c r="EM72" s="1">
        <f t="shared" si="49"/>
        <v>2997559.9</v>
      </c>
      <c r="EN72" s="143">
        <f t="shared" si="85"/>
        <v>71.470379189576661</v>
      </c>
      <c r="EO72" s="1">
        <v>3018020.4</v>
      </c>
      <c r="EP72" s="169">
        <f t="shared" si="86"/>
        <v>71.958215877480157</v>
      </c>
      <c r="EQ72" s="3"/>
      <c r="ER72" s="1">
        <v>3395749.5</v>
      </c>
      <c r="ES72" s="142">
        <f t="shared" si="87"/>
        <v>0.26105439310862694</v>
      </c>
      <c r="ET72" s="1">
        <v>2403705.6</v>
      </c>
      <c r="EU72" s="142">
        <f t="shared" si="88"/>
        <v>70.785716084181132</v>
      </c>
      <c r="EV72" s="1">
        <v>363219.3</v>
      </c>
      <c r="EW72" s="143">
        <f t="shared" si="89"/>
        <v>10.696292526878086</v>
      </c>
      <c r="EX72" s="1">
        <f t="shared" si="50"/>
        <v>2766924.9</v>
      </c>
      <c r="EY72" s="143">
        <f t="shared" si="90"/>
        <v>81.482008611059214</v>
      </c>
      <c r="EZ72" s="1">
        <v>2407314.5</v>
      </c>
      <c r="FA72" s="169">
        <f t="shared" si="91"/>
        <v>70.891993063681525</v>
      </c>
      <c r="FB72" s="3"/>
      <c r="FC72" s="1">
        <v>3069075.6</v>
      </c>
      <c r="FD72" s="142">
        <f t="shared" si="92"/>
        <v>0.31026166733460747</v>
      </c>
      <c r="FE72" s="1">
        <v>1977110.9</v>
      </c>
      <c r="FF72" s="142">
        <f t="shared" si="93"/>
        <v>64.420403980925073</v>
      </c>
      <c r="FG72" s="1">
        <v>277195</v>
      </c>
      <c r="FH72" s="143">
        <f t="shared" si="94"/>
        <v>9.0318726589856571</v>
      </c>
      <c r="FI72" s="1">
        <f t="shared" si="51"/>
        <v>2254305.9</v>
      </c>
      <c r="FJ72" s="143">
        <f t="shared" si="95"/>
        <v>73.452276639910721</v>
      </c>
      <c r="FK72" s="1">
        <v>2079340</v>
      </c>
      <c r="FL72" s="169">
        <f t="shared" si="96"/>
        <v>67.751345062989003</v>
      </c>
      <c r="FM72" s="155"/>
      <c r="FN72" s="1">
        <v>4358640.2</v>
      </c>
      <c r="FO72" s="142">
        <f t="shared" si="97"/>
        <v>0.57537310660984142</v>
      </c>
      <c r="FP72" s="1">
        <v>1783535.8</v>
      </c>
      <c r="FQ72" s="142">
        <f t="shared" si="98"/>
        <v>40.919546421840465</v>
      </c>
      <c r="FR72" s="1">
        <v>159817.20000000001</v>
      </c>
      <c r="FS72" s="143">
        <f t="shared" si="99"/>
        <v>3.6666756755925851</v>
      </c>
      <c r="FT72" s="1">
        <f t="shared" si="52"/>
        <v>1943353</v>
      </c>
      <c r="FU72" s="143">
        <f t="shared" si="100"/>
        <v>44.586222097433051</v>
      </c>
      <c r="FV72" s="1">
        <v>1869439.9</v>
      </c>
      <c r="FW72" s="169">
        <f t="shared" si="101"/>
        <v>42.890438628084048</v>
      </c>
      <c r="FX72" s="3"/>
      <c r="FY72" s="1">
        <v>2370972.9</v>
      </c>
      <c r="FZ72" s="142">
        <f t="shared" si="102"/>
        <v>0.483702197601037</v>
      </c>
      <c r="GA72" s="1">
        <v>1361166.2</v>
      </c>
      <c r="GB72" s="142">
        <f t="shared" si="103"/>
        <v>57.409605989170096</v>
      </c>
      <c r="GC72" s="1">
        <v>488604</v>
      </c>
      <c r="GD72" s="143">
        <f t="shared" si="104"/>
        <v>20.607742922747029</v>
      </c>
      <c r="GE72" s="1">
        <f t="shared" si="53"/>
        <v>1849770.2</v>
      </c>
      <c r="GF72" s="143">
        <f t="shared" si="105"/>
        <v>78.017348911917125</v>
      </c>
      <c r="GG72" s="1">
        <v>1405743.9</v>
      </c>
      <c r="GH72" s="169">
        <f t="shared" si="106"/>
        <v>59.289749790054536</v>
      </c>
      <c r="GI72" s="3"/>
      <c r="GJ72" s="1">
        <v>2315696.6</v>
      </c>
      <c r="GK72" s="142">
        <f t="shared" si="107"/>
        <v>0.64800750534884577</v>
      </c>
      <c r="GL72" s="1">
        <v>1546702.3</v>
      </c>
      <c r="GM72" s="142">
        <f t="shared" si="108"/>
        <v>66.792096166656719</v>
      </c>
      <c r="GN72" s="1">
        <v>515560.4</v>
      </c>
      <c r="GO72" s="143">
        <f t="shared" si="109"/>
        <v>22.263728331250306</v>
      </c>
      <c r="GP72" s="1">
        <f t="shared" si="54"/>
        <v>2062262.7000000002</v>
      </c>
      <c r="GQ72" s="143">
        <f t="shared" si="110"/>
        <v>89.055824497907025</v>
      </c>
      <c r="GR72" s="1">
        <v>1873035.6</v>
      </c>
      <c r="GS72" s="169">
        <f t="shared" si="111"/>
        <v>80.884326556423673</v>
      </c>
      <c r="GT72" s="3"/>
      <c r="GU72" s="1">
        <v>858104.4</v>
      </c>
      <c r="GV72" s="142">
        <f t="shared" si="112"/>
        <v>0.36948489876200563</v>
      </c>
      <c r="GW72" s="1">
        <v>742349.1</v>
      </c>
      <c r="GX72" s="142">
        <f t="shared" si="113"/>
        <v>86.510347691959154</v>
      </c>
      <c r="GY72" s="1">
        <v>45089.599999999999</v>
      </c>
      <c r="GZ72" s="143">
        <f t="shared" si="114"/>
        <v>5.254558769305925</v>
      </c>
      <c r="HA72" s="1">
        <f t="shared" si="55"/>
        <v>787438.7</v>
      </c>
      <c r="HB72" s="143">
        <f t="shared" si="115"/>
        <v>91.764906461265085</v>
      </c>
      <c r="HC72" s="1">
        <v>815913.5</v>
      </c>
      <c r="HD72" s="169">
        <f t="shared" si="116"/>
        <v>95.083243950269917</v>
      </c>
      <c r="HE72" s="3"/>
      <c r="HF72" s="1">
        <v>474246.2</v>
      </c>
      <c r="HG72" s="142">
        <f t="shared" si="117"/>
        <v>0.26498572819294086</v>
      </c>
      <c r="HH72" s="1">
        <v>374251.7</v>
      </c>
      <c r="HI72" s="142">
        <f t="shared" si="118"/>
        <v>78.915065634685106</v>
      </c>
      <c r="HJ72" s="1">
        <v>48684.800000000003</v>
      </c>
      <c r="HK72" s="143">
        <f t="shared" si="119"/>
        <v>10.26572274063556</v>
      </c>
      <c r="HL72" s="1">
        <f t="shared" si="56"/>
        <v>422936.5</v>
      </c>
      <c r="HM72" s="143">
        <f t="shared" si="120"/>
        <v>89.18078837532066</v>
      </c>
      <c r="HN72" s="1">
        <v>418342</v>
      </c>
      <c r="HO72" s="169">
        <f t="shared" si="121"/>
        <v>88.211987781873631</v>
      </c>
      <c r="HP72" s="1">
        <v>383291.5</v>
      </c>
      <c r="HQ72" s="142">
        <f t="shared" si="122"/>
        <v>0.27503353626874161</v>
      </c>
      <c r="HR72" s="1">
        <v>301573.59999999998</v>
      </c>
      <c r="HS72" s="142">
        <f t="shared" si="123"/>
        <v>78.679960291318736</v>
      </c>
      <c r="HT72" s="1">
        <v>302253.2</v>
      </c>
      <c r="HU72" s="139"/>
      <c r="HV72" s="1">
        <v>243912</v>
      </c>
      <c r="HW72" s="142">
        <f t="shared" si="124"/>
        <v>0.24910953314981824</v>
      </c>
      <c r="HX72" s="1">
        <v>202133</v>
      </c>
      <c r="HY72" s="142">
        <f t="shared" si="125"/>
        <v>82.871281445767337</v>
      </c>
      <c r="HZ72" s="1">
        <v>20967.599999999999</v>
      </c>
      <c r="IA72" s="169">
        <f t="shared" si="126"/>
        <v>6.9527306103717299</v>
      </c>
      <c r="IB72" s="1">
        <v>214770.2</v>
      </c>
      <c r="IC72" s="142">
        <f t="shared" si="127"/>
        <v>0.28955374449072002</v>
      </c>
      <c r="ID72" s="1">
        <v>158794.9</v>
      </c>
      <c r="IE72" s="142">
        <f t="shared" si="128"/>
        <v>73.937119768012508</v>
      </c>
      <c r="IF72" s="1">
        <v>163512.79999999999</v>
      </c>
      <c r="IG72" s="139"/>
      <c r="IH72" s="1">
        <v>181844.6</v>
      </c>
      <c r="II72" s="142">
        <f t="shared" si="129"/>
        <v>0.28333558110220608</v>
      </c>
      <c r="IJ72" s="1">
        <v>145721.9</v>
      </c>
      <c r="IK72" s="142">
        <f t="shared" si="130"/>
        <v>80.135401326187292</v>
      </c>
      <c r="IL72" s="1">
        <v>156352.6</v>
      </c>
      <c r="IM72" s="169">
        <f t="shared" si="131"/>
        <v>98.461978312905515</v>
      </c>
      <c r="IN72" s="1">
        <v>115860</v>
      </c>
      <c r="IO72" s="142">
        <f t="shared" si="132"/>
        <v>0.28733842771849699</v>
      </c>
      <c r="IP72" s="1">
        <v>115860</v>
      </c>
      <c r="IQ72" s="142">
        <f t="shared" si="133"/>
        <v>100</v>
      </c>
      <c r="IR72" s="1">
        <v>86104</v>
      </c>
      <c r="IS72" s="169">
        <f t="shared" si="134"/>
        <v>59.087892760113611</v>
      </c>
    </row>
    <row r="73" spans="1:253" hidden="1" x14ac:dyDescent="0.2">
      <c r="A73" s="195" t="s">
        <v>46</v>
      </c>
      <c r="B73" s="47"/>
      <c r="C73" s="52"/>
      <c r="D73" s="23"/>
      <c r="E73" s="23"/>
      <c r="F73" s="29"/>
      <c r="G73" s="23"/>
      <c r="H73" s="23"/>
      <c r="I73" s="23"/>
      <c r="J73" s="29"/>
      <c r="K73" s="7"/>
      <c r="L73" s="29"/>
      <c r="M73" s="23"/>
      <c r="N73" s="54"/>
      <c r="O73" s="3"/>
      <c r="P73" s="52"/>
      <c r="Q73" s="1"/>
      <c r="R73" s="1"/>
      <c r="S73" s="2"/>
      <c r="T73" s="1"/>
      <c r="U73" s="1"/>
      <c r="V73" s="7"/>
      <c r="W73" s="2"/>
      <c r="X73" s="1"/>
      <c r="Y73" s="2"/>
      <c r="Z73" s="1"/>
      <c r="AA73" s="4"/>
      <c r="AB73" s="138"/>
      <c r="AC73" s="52"/>
      <c r="AD73" s="1"/>
      <c r="AE73" s="1"/>
      <c r="AF73" s="6"/>
      <c r="AG73" s="1"/>
      <c r="AH73" s="1"/>
      <c r="AI73" s="1"/>
      <c r="AJ73" s="11"/>
      <c r="AK73" s="1"/>
      <c r="AL73" s="11"/>
      <c r="AM73" s="1"/>
      <c r="AN73" s="86"/>
      <c r="AO73" s="3"/>
      <c r="AP73" s="52"/>
      <c r="AQ73" s="1"/>
      <c r="AR73" s="6"/>
      <c r="AS73" s="1"/>
      <c r="AT73" s="6"/>
      <c r="AU73" s="1"/>
      <c r="AV73" s="6"/>
      <c r="AW73" s="1"/>
      <c r="AX73" s="4"/>
      <c r="AY73" s="3"/>
      <c r="AZ73" s="170"/>
      <c r="BA73" s="1"/>
      <c r="BB73" s="6"/>
      <c r="BC73" s="1"/>
      <c r="BD73" s="6"/>
      <c r="BE73" s="1"/>
      <c r="BF73" s="6"/>
      <c r="BG73" s="1"/>
      <c r="BH73" s="4"/>
      <c r="BI73" s="156"/>
      <c r="BJ73" s="170"/>
      <c r="BK73" s="1"/>
      <c r="BL73" s="6"/>
      <c r="BM73" s="1"/>
      <c r="BN73" s="6"/>
      <c r="BO73" s="1"/>
      <c r="BP73" s="6"/>
      <c r="BQ73" s="1"/>
      <c r="BR73" s="4"/>
      <c r="BS73" s="3"/>
      <c r="BT73" s="66"/>
      <c r="BU73" s="1"/>
      <c r="BV73" s="2"/>
      <c r="BW73" s="1"/>
      <c r="BX73" s="6"/>
      <c r="BY73" s="1"/>
      <c r="BZ73" s="2"/>
      <c r="CA73" s="1"/>
      <c r="CB73" s="83"/>
      <c r="CC73" s="171"/>
      <c r="CD73" s="34"/>
      <c r="CE73" s="1"/>
      <c r="CF73" s="2"/>
      <c r="CG73" s="1"/>
      <c r="CH73" s="2"/>
      <c r="CI73" s="1"/>
      <c r="CJ73" s="2"/>
      <c r="CK73" s="1"/>
      <c r="CL73" s="83"/>
      <c r="CM73" s="72"/>
      <c r="CN73" s="34"/>
      <c r="CO73" s="12"/>
      <c r="CP73" s="2"/>
      <c r="CQ73" s="12"/>
      <c r="CR73" s="2"/>
      <c r="CS73" s="12"/>
      <c r="CT73" s="2"/>
      <c r="CU73" s="12"/>
      <c r="CV73" s="83"/>
      <c r="CW73" s="3"/>
      <c r="CX73" s="34"/>
      <c r="CY73" s="1"/>
      <c r="CZ73" s="1"/>
      <c r="DA73" s="1"/>
      <c r="DB73" s="1"/>
      <c r="DC73" s="1"/>
      <c r="DD73" s="1"/>
      <c r="DE73" s="1"/>
      <c r="DF73" s="1">
        <f t="shared" si="70"/>
        <v>0</v>
      </c>
      <c r="DG73" s="139"/>
      <c r="DH73" s="138"/>
      <c r="DI73" s="139"/>
      <c r="DJ73" s="159"/>
      <c r="DK73" s="160">
        <v>99621558</v>
      </c>
      <c r="DL73" s="142">
        <f>SUM(DK73/DK$82)*100</f>
        <v>3.4982207336827615</v>
      </c>
      <c r="DM73" s="160">
        <v>81709836</v>
      </c>
      <c r="DN73" s="142">
        <f>SUM(DM73/DK73)*100</f>
        <v>82.020235017806087</v>
      </c>
      <c r="DO73" s="160">
        <v>1667809</v>
      </c>
      <c r="DP73" s="143">
        <f>SUM(DO73/DK73)*100</f>
        <v>1.6741446665590194</v>
      </c>
      <c r="DQ73" s="160">
        <f t="shared" si="47"/>
        <v>83377645</v>
      </c>
      <c r="DR73" s="143">
        <f>SUM(DQ73/DK73)*100</f>
        <v>83.694379684365103</v>
      </c>
      <c r="DS73" s="160">
        <v>83655967.900000006</v>
      </c>
      <c r="DT73" s="169">
        <f>SUM(DS73/DK73)*100</f>
        <v>83.973759876351266</v>
      </c>
      <c r="DU73" s="3"/>
      <c r="DV73" s="1">
        <v>50021386.399999999</v>
      </c>
      <c r="DW73" s="142">
        <f t="shared" si="77"/>
        <v>2.6400656165319116</v>
      </c>
      <c r="DX73" s="1">
        <v>43127746</v>
      </c>
      <c r="DY73" s="142">
        <f t="shared" si="78"/>
        <v>86.218613884720313</v>
      </c>
      <c r="DZ73" s="1">
        <v>2736212.7</v>
      </c>
      <c r="EA73" s="143">
        <f t="shared" si="79"/>
        <v>5.4700856911874807</v>
      </c>
      <c r="EB73" s="1">
        <f t="shared" si="48"/>
        <v>45863958.700000003</v>
      </c>
      <c r="EC73" s="143">
        <f t="shared" si="80"/>
        <v>91.688699575907805</v>
      </c>
      <c r="ED73" s="1">
        <v>43810526.600000001</v>
      </c>
      <c r="EE73" s="143">
        <f t="shared" si="81"/>
        <v>101.5831585541243</v>
      </c>
      <c r="EF73" s="1"/>
      <c r="EG73" s="1">
        <v>44152938.600000001</v>
      </c>
      <c r="EH73" s="142">
        <f t="shared" si="82"/>
        <v>2.8840600794015048</v>
      </c>
      <c r="EI73" s="1">
        <v>27400553.800000001</v>
      </c>
      <c r="EJ73" s="142">
        <f t="shared" si="83"/>
        <v>62.058278947711983</v>
      </c>
      <c r="EK73" s="1">
        <v>5915465.2999999998</v>
      </c>
      <c r="EL73" s="143">
        <f t="shared" si="84"/>
        <v>13.397670659229915</v>
      </c>
      <c r="EM73" s="1">
        <f t="shared" si="49"/>
        <v>33316019.100000001</v>
      </c>
      <c r="EN73" s="143">
        <f t="shared" si="85"/>
        <v>75.455949606941914</v>
      </c>
      <c r="EO73" s="1">
        <v>28112421.800000001</v>
      </c>
      <c r="EP73" s="169">
        <f t="shared" si="86"/>
        <v>63.670556686344767</v>
      </c>
      <c r="EQ73" s="3"/>
      <c r="ER73" s="1">
        <v>28763177</v>
      </c>
      <c r="ES73" s="142">
        <f t="shared" si="87"/>
        <v>2.2112213270180909</v>
      </c>
      <c r="ET73" s="1">
        <v>23160226.300000001</v>
      </c>
      <c r="EU73" s="142">
        <f t="shared" si="88"/>
        <v>80.520403917828688</v>
      </c>
      <c r="EV73" s="1">
        <v>2523657.2000000002</v>
      </c>
      <c r="EW73" s="143">
        <f t="shared" si="89"/>
        <v>8.7739167338851338</v>
      </c>
      <c r="EX73" s="1">
        <f t="shared" si="50"/>
        <v>25683883.5</v>
      </c>
      <c r="EY73" s="143">
        <f t="shared" si="90"/>
        <v>89.294320651713818</v>
      </c>
      <c r="EZ73" s="1">
        <v>23827860.800000001</v>
      </c>
      <c r="FA73" s="169">
        <f t="shared" si="91"/>
        <v>82.841547023821477</v>
      </c>
      <c r="FB73" s="3"/>
      <c r="FC73" s="1">
        <v>24019528.699999999</v>
      </c>
      <c r="FD73" s="142">
        <f t="shared" si="92"/>
        <v>2.4282031446385539</v>
      </c>
      <c r="FE73" s="1">
        <v>19142744.5</v>
      </c>
      <c r="FF73" s="142">
        <f t="shared" si="93"/>
        <v>79.69658663618992</v>
      </c>
      <c r="FG73" s="1">
        <v>2840779.6</v>
      </c>
      <c r="FH73" s="143">
        <f t="shared" si="94"/>
        <v>11.826958120123315</v>
      </c>
      <c r="FI73" s="1">
        <f t="shared" si="51"/>
        <v>21983524.100000001</v>
      </c>
      <c r="FJ73" s="143">
        <f t="shared" si="95"/>
        <v>91.523544756313242</v>
      </c>
      <c r="FK73" s="1">
        <v>18909507.899999999</v>
      </c>
      <c r="FL73" s="169">
        <f t="shared" si="96"/>
        <v>78.725557591810698</v>
      </c>
      <c r="FM73" s="155"/>
      <c r="FN73" s="1">
        <v>16186875.5</v>
      </c>
      <c r="FO73" s="142">
        <f t="shared" si="97"/>
        <v>2.1367886348457326</v>
      </c>
      <c r="FP73" s="1">
        <v>11909571.9</v>
      </c>
      <c r="FQ73" s="142">
        <f t="shared" si="98"/>
        <v>73.575483421738809</v>
      </c>
      <c r="FR73" s="1">
        <v>1404564.2</v>
      </c>
      <c r="FS73" s="143">
        <f t="shared" si="99"/>
        <v>8.6771792369688647</v>
      </c>
      <c r="FT73" s="1">
        <f t="shared" si="52"/>
        <v>13314136.1</v>
      </c>
      <c r="FU73" s="143">
        <f t="shared" si="100"/>
        <v>82.252662658707663</v>
      </c>
      <c r="FV73" s="1">
        <v>12281258.9</v>
      </c>
      <c r="FW73" s="169">
        <f t="shared" si="101"/>
        <v>75.871707915465223</v>
      </c>
      <c r="FX73" s="3"/>
      <c r="FY73" s="1">
        <v>11435409</v>
      </c>
      <c r="FZ73" s="142">
        <f t="shared" si="102"/>
        <v>2.3329378685714532</v>
      </c>
      <c r="GA73" s="1">
        <v>7055006.9000000004</v>
      </c>
      <c r="GB73" s="142">
        <f t="shared" si="103"/>
        <v>61.694399387026735</v>
      </c>
      <c r="GC73" s="1">
        <v>2498678.7999999998</v>
      </c>
      <c r="GD73" s="143">
        <f t="shared" si="104"/>
        <v>21.85036669873373</v>
      </c>
      <c r="GE73" s="1">
        <f t="shared" si="53"/>
        <v>9553685.6999999993</v>
      </c>
      <c r="GF73" s="143">
        <f t="shared" si="105"/>
        <v>83.544766085760457</v>
      </c>
      <c r="GG73" s="1">
        <v>7514743.5</v>
      </c>
      <c r="GH73" s="169">
        <f t="shared" si="106"/>
        <v>65.714689347796835</v>
      </c>
      <c r="GI73" s="3"/>
      <c r="GJ73" s="1">
        <v>8614558.5999999996</v>
      </c>
      <c r="GK73" s="142">
        <f t="shared" si="107"/>
        <v>2.4106347213479715</v>
      </c>
      <c r="GL73" s="1">
        <v>6324560.5999999996</v>
      </c>
      <c r="GM73" s="142">
        <f t="shared" si="108"/>
        <v>73.417117390088919</v>
      </c>
      <c r="GN73" s="1">
        <v>900777.6</v>
      </c>
      <c r="GO73" s="143">
        <f t="shared" si="109"/>
        <v>10.456456817183877</v>
      </c>
      <c r="GP73" s="1">
        <f t="shared" si="54"/>
        <v>7225338.1999999993</v>
      </c>
      <c r="GQ73" s="143">
        <f t="shared" si="110"/>
        <v>83.873574207272782</v>
      </c>
      <c r="GR73" s="1">
        <v>6845560</v>
      </c>
      <c r="GS73" s="169">
        <f t="shared" si="111"/>
        <v>79.465011707042081</v>
      </c>
      <c r="GT73" s="3"/>
      <c r="GU73" s="1">
        <v>6150253</v>
      </c>
      <c r="GV73" s="142">
        <f t="shared" si="112"/>
        <v>2.6481924659350558</v>
      </c>
      <c r="GW73" s="1">
        <v>4704275.4000000004</v>
      </c>
      <c r="GX73" s="142">
        <f t="shared" si="113"/>
        <v>76.489136300571701</v>
      </c>
      <c r="GY73" s="1">
        <v>223144.1</v>
      </c>
      <c r="GZ73" s="143">
        <f t="shared" si="114"/>
        <v>3.6282100915198123</v>
      </c>
      <c r="HA73" s="1">
        <f t="shared" si="55"/>
        <v>4927419.5</v>
      </c>
      <c r="HB73" s="143">
        <f t="shared" si="115"/>
        <v>80.11734639209152</v>
      </c>
      <c r="HC73" s="1">
        <v>4663605.3</v>
      </c>
      <c r="HD73" s="169">
        <f t="shared" si="116"/>
        <v>75.827861065227722</v>
      </c>
      <c r="HE73" s="3"/>
      <c r="HF73" s="1">
        <v>4861267.8</v>
      </c>
      <c r="HG73" s="142">
        <f t="shared" si="117"/>
        <v>2.7162401890070926</v>
      </c>
      <c r="HH73" s="1">
        <v>3875980</v>
      </c>
      <c r="HI73" s="142">
        <f t="shared" si="118"/>
        <v>79.731875705345828</v>
      </c>
      <c r="HJ73" s="1">
        <v>363592.5</v>
      </c>
      <c r="HK73" s="143">
        <f t="shared" si="119"/>
        <v>7.4793760590601481</v>
      </c>
      <c r="HL73" s="1">
        <f t="shared" si="56"/>
        <v>4239572.5</v>
      </c>
      <c r="HM73" s="143">
        <f t="shared" si="120"/>
        <v>87.211251764405986</v>
      </c>
      <c r="HN73" s="1">
        <v>4141352.9</v>
      </c>
      <c r="HO73" s="169">
        <f t="shared" si="121"/>
        <v>85.190799404221266</v>
      </c>
      <c r="HP73" s="1">
        <v>4097953.6</v>
      </c>
      <c r="HQ73" s="142">
        <f t="shared" si="122"/>
        <v>2.9405156912512287</v>
      </c>
      <c r="HR73" s="1">
        <v>2983397.1</v>
      </c>
      <c r="HS73" s="142">
        <f t="shared" si="123"/>
        <v>72.802120063048065</v>
      </c>
      <c r="HT73" s="1">
        <v>2913819.8</v>
      </c>
      <c r="HU73" s="139"/>
      <c r="HV73" s="1">
        <v>2298500</v>
      </c>
      <c r="HW73" s="142">
        <f t="shared" si="124"/>
        <v>2.3474788528028845</v>
      </c>
      <c r="HX73" s="1">
        <v>1849774.5</v>
      </c>
      <c r="HY73" s="142">
        <f t="shared" si="125"/>
        <v>80.477463563193382</v>
      </c>
      <c r="HZ73" s="1">
        <v>2108321.7000000002</v>
      </c>
      <c r="IA73" s="169">
        <f t="shared" si="126"/>
        <v>70.668490627680782</v>
      </c>
      <c r="IB73" s="1">
        <v>2102784</v>
      </c>
      <c r="IC73" s="142">
        <f t="shared" si="127"/>
        <v>2.8349788800083724</v>
      </c>
      <c r="ID73" s="1">
        <v>1760245</v>
      </c>
      <c r="IE73" s="142">
        <f t="shared" si="128"/>
        <v>83.710214648770389</v>
      </c>
      <c r="IF73" s="1">
        <v>1827277</v>
      </c>
      <c r="IG73" s="139"/>
      <c r="IH73" s="1">
        <v>2364726.5</v>
      </c>
      <c r="II73" s="142">
        <f t="shared" si="129"/>
        <v>3.6845260020109802</v>
      </c>
      <c r="IJ73" s="1">
        <v>2008725.1</v>
      </c>
      <c r="IK73" s="142">
        <f t="shared" si="130"/>
        <v>84.945345687968569</v>
      </c>
      <c r="IL73" s="1">
        <v>2194038.4</v>
      </c>
      <c r="IM73" s="169">
        <f t="shared" si="131"/>
        <v>124.64392172680508</v>
      </c>
      <c r="IN73" s="1">
        <v>1285227</v>
      </c>
      <c r="IO73" s="142">
        <f t="shared" si="132"/>
        <v>3.1874253878936711</v>
      </c>
      <c r="IP73" s="1">
        <v>1097782</v>
      </c>
      <c r="IQ73" s="142">
        <f t="shared" si="133"/>
        <v>85.415416887444778</v>
      </c>
      <c r="IR73" s="1">
        <v>1257017</v>
      </c>
      <c r="IS73" s="169">
        <f t="shared" si="134"/>
        <v>62.577850996136796</v>
      </c>
    </row>
    <row r="74" spans="1:253" hidden="1" x14ac:dyDescent="0.2">
      <c r="A74" s="195" t="s">
        <v>47</v>
      </c>
      <c r="B74" s="47"/>
      <c r="C74" s="52"/>
      <c r="D74" s="23"/>
      <c r="E74" s="23"/>
      <c r="F74" s="29"/>
      <c r="G74" s="23"/>
      <c r="H74" s="23"/>
      <c r="I74" s="23"/>
      <c r="J74" s="29"/>
      <c r="K74" s="7"/>
      <c r="L74" s="29"/>
      <c r="M74" s="23"/>
      <c r="N74" s="54"/>
      <c r="O74" s="3"/>
      <c r="P74" s="52"/>
      <c r="Q74" s="1"/>
      <c r="R74" s="1"/>
      <c r="S74" s="2"/>
      <c r="T74" s="1"/>
      <c r="U74" s="1"/>
      <c r="V74" s="7"/>
      <c r="W74" s="2"/>
      <c r="X74" s="1"/>
      <c r="Y74" s="2"/>
      <c r="Z74" s="1"/>
      <c r="AA74" s="4"/>
      <c r="AB74" s="138"/>
      <c r="AC74" s="52"/>
      <c r="AD74" s="1"/>
      <c r="AE74" s="1"/>
      <c r="AF74" s="6"/>
      <c r="AG74" s="1"/>
      <c r="AH74" s="1"/>
      <c r="AI74" s="1"/>
      <c r="AJ74" s="11"/>
      <c r="AK74" s="1"/>
      <c r="AL74" s="11"/>
      <c r="AM74" s="1"/>
      <c r="AN74" s="86"/>
      <c r="AO74" s="3"/>
      <c r="AP74" s="52"/>
      <c r="AQ74" s="1"/>
      <c r="AR74" s="6"/>
      <c r="AS74" s="1"/>
      <c r="AT74" s="6"/>
      <c r="AU74" s="1"/>
      <c r="AV74" s="6"/>
      <c r="AW74" s="1"/>
      <c r="AX74" s="4"/>
      <c r="AY74" s="3"/>
      <c r="AZ74" s="170"/>
      <c r="BA74" s="1"/>
      <c r="BB74" s="6"/>
      <c r="BC74" s="1"/>
      <c r="BD74" s="6"/>
      <c r="BE74" s="1"/>
      <c r="BF74" s="6"/>
      <c r="BG74" s="1"/>
      <c r="BH74" s="4"/>
      <c r="BI74" s="156"/>
      <c r="BJ74" s="170"/>
      <c r="BK74" s="1"/>
      <c r="BL74" s="6"/>
      <c r="BM74" s="1"/>
      <c r="BN74" s="6"/>
      <c r="BO74" s="1"/>
      <c r="BP74" s="6"/>
      <c r="BQ74" s="1"/>
      <c r="BR74" s="4"/>
      <c r="BS74" s="3"/>
      <c r="BT74" s="66"/>
      <c r="BU74" s="1"/>
      <c r="BV74" s="2"/>
      <c r="BW74" s="1"/>
      <c r="BX74" s="6"/>
      <c r="BY74" s="1"/>
      <c r="BZ74" s="2"/>
      <c r="CA74" s="1"/>
      <c r="CB74" s="83"/>
      <c r="CC74" s="171"/>
      <c r="CD74" s="34"/>
      <c r="CE74" s="1"/>
      <c r="CF74" s="2"/>
      <c r="CG74" s="1"/>
      <c r="CH74" s="2"/>
      <c r="CI74" s="1"/>
      <c r="CJ74" s="2"/>
      <c r="CK74" s="1"/>
      <c r="CL74" s="83"/>
      <c r="CM74" s="72"/>
      <c r="CN74" s="34"/>
      <c r="CO74" s="12"/>
      <c r="CP74" s="2"/>
      <c r="CQ74" s="12"/>
      <c r="CR74" s="2"/>
      <c r="CS74" s="12"/>
      <c r="CT74" s="2"/>
      <c r="CU74" s="12"/>
      <c r="CV74" s="83"/>
      <c r="CW74" s="3"/>
      <c r="CX74" s="34"/>
      <c r="CY74" s="1"/>
      <c r="CZ74" s="1"/>
      <c r="DA74" s="1"/>
      <c r="DB74" s="1"/>
      <c r="DC74" s="1"/>
      <c r="DD74" s="1"/>
      <c r="DE74" s="1"/>
      <c r="DF74" s="1">
        <f t="shared" si="70"/>
        <v>0</v>
      </c>
      <c r="DG74" s="139"/>
      <c r="DH74" s="138"/>
      <c r="DI74" s="139"/>
      <c r="DJ74" s="159"/>
      <c r="DK74" s="162"/>
      <c r="DL74" s="162"/>
      <c r="DM74" s="162"/>
      <c r="DN74" s="162"/>
      <c r="DO74" s="162"/>
      <c r="DP74" s="162"/>
      <c r="DQ74" s="162">
        <f t="shared" si="47"/>
        <v>0</v>
      </c>
      <c r="DR74" s="143"/>
      <c r="DS74" s="162"/>
      <c r="DT74" s="169"/>
      <c r="DU74" s="3"/>
      <c r="DV74" s="1"/>
      <c r="DW74" s="142">
        <f t="shared" si="77"/>
        <v>0</v>
      </c>
      <c r="DX74" s="1"/>
      <c r="DY74" s="142" t="e">
        <f t="shared" si="78"/>
        <v>#DIV/0!</v>
      </c>
      <c r="DZ74" s="1"/>
      <c r="EA74" s="143" t="e">
        <f t="shared" si="79"/>
        <v>#DIV/0!</v>
      </c>
      <c r="EB74" s="1">
        <f t="shared" si="48"/>
        <v>0</v>
      </c>
      <c r="EC74" s="143" t="e">
        <f t="shared" si="80"/>
        <v>#DIV/0!</v>
      </c>
      <c r="ED74" s="1"/>
      <c r="EE74" s="143" t="e">
        <f t="shared" si="81"/>
        <v>#DIV/0!</v>
      </c>
      <c r="EF74" s="1"/>
      <c r="EG74" s="1"/>
      <c r="EH74" s="142">
        <f t="shared" si="82"/>
        <v>0</v>
      </c>
      <c r="EI74" s="1"/>
      <c r="EJ74" s="142" t="e">
        <f t="shared" si="83"/>
        <v>#DIV/0!</v>
      </c>
      <c r="EK74" s="1"/>
      <c r="EL74" s="143" t="e">
        <f t="shared" si="84"/>
        <v>#DIV/0!</v>
      </c>
      <c r="EM74" s="1">
        <f t="shared" si="49"/>
        <v>0</v>
      </c>
      <c r="EN74" s="143" t="e">
        <f t="shared" si="85"/>
        <v>#DIV/0!</v>
      </c>
      <c r="EO74" s="1"/>
      <c r="EP74" s="169" t="e">
        <f t="shared" si="86"/>
        <v>#DIV/0!</v>
      </c>
      <c r="EQ74" s="3"/>
      <c r="ER74" s="1">
        <v>2555003.1</v>
      </c>
      <c r="ES74" s="142">
        <f t="shared" si="87"/>
        <v>0.19642049086988325</v>
      </c>
      <c r="ET74" s="1">
        <v>1798889.9</v>
      </c>
      <c r="EU74" s="142">
        <f t="shared" si="88"/>
        <v>70.406564281663691</v>
      </c>
      <c r="EV74" s="1"/>
      <c r="EW74" s="143">
        <f t="shared" si="89"/>
        <v>0</v>
      </c>
      <c r="EX74" s="1">
        <f t="shared" si="50"/>
        <v>1798889.9</v>
      </c>
      <c r="EY74" s="143">
        <f t="shared" si="90"/>
        <v>70.406564281663691</v>
      </c>
      <c r="EZ74" s="1">
        <v>1800995.8</v>
      </c>
      <c r="FA74" s="169">
        <f t="shared" si="91"/>
        <v>70.488986882246834</v>
      </c>
      <c r="FB74" s="3"/>
      <c r="FC74" s="1">
        <v>2433448.2000000002</v>
      </c>
      <c r="FD74" s="142">
        <f t="shared" si="92"/>
        <v>0.24600426783374102</v>
      </c>
      <c r="FE74" s="1">
        <v>1777166.7</v>
      </c>
      <c r="FF74" s="142">
        <f t="shared" si="93"/>
        <v>73.030800491253515</v>
      </c>
      <c r="FG74" s="1">
        <v>167584.6</v>
      </c>
      <c r="FH74" s="143">
        <f t="shared" si="94"/>
        <v>6.8867132655628343</v>
      </c>
      <c r="FI74" s="1">
        <f t="shared" si="51"/>
        <v>1944751.3</v>
      </c>
      <c r="FJ74" s="143">
        <f t="shared" si="95"/>
        <v>79.917513756816348</v>
      </c>
      <c r="FK74" s="1">
        <v>1787497.3</v>
      </c>
      <c r="FL74" s="169">
        <f t="shared" si="96"/>
        <v>73.455325656818999</v>
      </c>
      <c r="FM74" s="155"/>
      <c r="FN74" s="1">
        <v>2405496.4</v>
      </c>
      <c r="FO74" s="142">
        <f t="shared" si="97"/>
        <v>0.31754351657812674</v>
      </c>
      <c r="FP74" s="1">
        <v>1889535.8</v>
      </c>
      <c r="FQ74" s="142">
        <f t="shared" si="98"/>
        <v>78.55076399199767</v>
      </c>
      <c r="FR74" s="1">
        <v>333846.8</v>
      </c>
      <c r="FS74" s="143">
        <f t="shared" si="99"/>
        <v>13.878499256951704</v>
      </c>
      <c r="FT74" s="1">
        <f t="shared" si="52"/>
        <v>2223382.6</v>
      </c>
      <c r="FU74" s="143">
        <f t="shared" si="100"/>
        <v>92.429263248949368</v>
      </c>
      <c r="FV74" s="1">
        <v>2005183.8</v>
      </c>
      <c r="FW74" s="169">
        <f t="shared" si="101"/>
        <v>83.358420324387112</v>
      </c>
      <c r="FX74" s="3"/>
      <c r="FY74" s="1">
        <v>1966998.7</v>
      </c>
      <c r="FZ74" s="142">
        <f t="shared" si="102"/>
        <v>0.40128741828655357</v>
      </c>
      <c r="GA74" s="1">
        <v>1504424.2</v>
      </c>
      <c r="GB74" s="142">
        <f t="shared" si="103"/>
        <v>76.483233059584634</v>
      </c>
      <c r="GC74" s="1">
        <v>294020.3</v>
      </c>
      <c r="GD74" s="143">
        <f t="shared" si="104"/>
        <v>14.94766112453455</v>
      </c>
      <c r="GE74" s="1">
        <f t="shared" si="53"/>
        <v>1798444.5</v>
      </c>
      <c r="GF74" s="143">
        <f t="shared" si="105"/>
        <v>91.430894184119197</v>
      </c>
      <c r="GG74" s="1">
        <v>1664260</v>
      </c>
      <c r="GH74" s="169">
        <f t="shared" si="106"/>
        <v>84.609105232250542</v>
      </c>
      <c r="GI74" s="3"/>
      <c r="GJ74" s="1">
        <v>1429906.4</v>
      </c>
      <c r="GK74" s="142">
        <f t="shared" si="107"/>
        <v>0.40013449047960287</v>
      </c>
      <c r="GL74" s="1">
        <v>1059486.3999999999</v>
      </c>
      <c r="GM74" s="142">
        <f t="shared" si="108"/>
        <v>74.094807883928624</v>
      </c>
      <c r="GN74" s="1">
        <v>262582.8</v>
      </c>
      <c r="GO74" s="143">
        <f t="shared" si="109"/>
        <v>18.363635549851377</v>
      </c>
      <c r="GP74" s="1">
        <f t="shared" si="54"/>
        <v>1322069.2</v>
      </c>
      <c r="GQ74" s="143">
        <f t="shared" si="110"/>
        <v>92.458443433780005</v>
      </c>
      <c r="GR74" s="1">
        <v>1350688.4</v>
      </c>
      <c r="GS74" s="169">
        <f t="shared" si="111"/>
        <v>94.459917096671504</v>
      </c>
      <c r="GT74" s="3"/>
      <c r="GU74" s="1">
        <v>1184758.3</v>
      </c>
      <c r="GV74" s="142">
        <f t="shared" si="112"/>
        <v>0.51013641292708189</v>
      </c>
      <c r="GW74" s="1">
        <v>912600.5</v>
      </c>
      <c r="GX74" s="142">
        <f t="shared" si="113"/>
        <v>77.028411617795797</v>
      </c>
      <c r="GY74" s="1">
        <v>16304.6</v>
      </c>
      <c r="GZ74" s="143">
        <f t="shared" si="114"/>
        <v>1.3761963094075811</v>
      </c>
      <c r="HA74" s="1">
        <f t="shared" si="55"/>
        <v>928905.1</v>
      </c>
      <c r="HB74" s="143">
        <f t="shared" si="115"/>
        <v>78.404607927203372</v>
      </c>
      <c r="HC74" s="1">
        <v>978025.5</v>
      </c>
      <c r="HD74" s="169">
        <f t="shared" si="116"/>
        <v>82.550635011377423</v>
      </c>
      <c r="HE74" s="3"/>
      <c r="HF74" s="1">
        <v>1531785.2</v>
      </c>
      <c r="HG74" s="142">
        <f t="shared" si="117"/>
        <v>0.8558871249936626</v>
      </c>
      <c r="HH74" s="1">
        <v>846055.2</v>
      </c>
      <c r="HI74" s="142">
        <f t="shared" si="118"/>
        <v>55.233279444141381</v>
      </c>
      <c r="HJ74" s="1">
        <v>173897.60000000001</v>
      </c>
      <c r="HK74" s="143">
        <f t="shared" si="119"/>
        <v>11.352610013466641</v>
      </c>
      <c r="HL74" s="1">
        <f t="shared" si="56"/>
        <v>1019952.7999999999</v>
      </c>
      <c r="HM74" s="143">
        <f t="shared" si="120"/>
        <v>66.585889457608033</v>
      </c>
      <c r="HN74" s="1">
        <v>1062118.8</v>
      </c>
      <c r="HO74" s="169">
        <f t="shared" si="121"/>
        <v>69.33862528505955</v>
      </c>
      <c r="HP74" s="1">
        <v>1471943.4</v>
      </c>
      <c r="HQ74" s="142">
        <f t="shared" si="122"/>
        <v>1.0562034339124005</v>
      </c>
      <c r="HR74" s="1">
        <v>502505</v>
      </c>
      <c r="HS74" s="142">
        <f t="shared" si="123"/>
        <v>34.138880611849615</v>
      </c>
      <c r="HT74" s="1">
        <v>585834.4</v>
      </c>
      <c r="HU74" s="139"/>
      <c r="HV74" s="1">
        <v>2591914</v>
      </c>
      <c r="HW74" s="142">
        <f t="shared" si="124"/>
        <v>2.6471452265754776</v>
      </c>
      <c r="HX74" s="1">
        <v>1877726</v>
      </c>
      <c r="HY74" s="142">
        <f t="shared" si="125"/>
        <v>72.445536387395578</v>
      </c>
      <c r="HZ74" s="1">
        <v>1913948</v>
      </c>
      <c r="IA74" s="169">
        <f t="shared" si="126"/>
        <v>380.88138426483317</v>
      </c>
      <c r="IB74" s="1">
        <v>699675</v>
      </c>
      <c r="IC74" s="142">
        <f t="shared" si="127"/>
        <v>0.94330366213070771</v>
      </c>
      <c r="ID74" s="1">
        <v>281977</v>
      </c>
      <c r="IE74" s="142">
        <f t="shared" si="128"/>
        <v>40.301139814914066</v>
      </c>
      <c r="IF74" s="1">
        <v>481240</v>
      </c>
      <c r="IG74" s="139"/>
      <c r="IH74" s="1">
        <v>399224</v>
      </c>
      <c r="II74" s="142">
        <f t="shared" si="129"/>
        <v>0.62203861995322995</v>
      </c>
      <c r="IJ74" s="1">
        <v>273208</v>
      </c>
      <c r="IK74" s="142">
        <f t="shared" si="130"/>
        <v>68.434763441075688</v>
      </c>
      <c r="IL74" s="1">
        <v>402369</v>
      </c>
      <c r="IM74" s="169">
        <f t="shared" si="131"/>
        <v>142.69568085340293</v>
      </c>
      <c r="IN74" s="1">
        <v>308010.2</v>
      </c>
      <c r="IO74" s="142">
        <f t="shared" si="132"/>
        <v>0.76388025711427421</v>
      </c>
      <c r="IP74" s="1">
        <v>169489.5</v>
      </c>
      <c r="IQ74" s="142">
        <f t="shared" si="133"/>
        <v>55.027236111011902</v>
      </c>
      <c r="IR74" s="1">
        <v>287801.09999999998</v>
      </c>
      <c r="IS74" s="169">
        <f t="shared" si="134"/>
        <v>105.34138824631782</v>
      </c>
    </row>
    <row r="75" spans="1:253" x14ac:dyDescent="0.2">
      <c r="A75" s="193" t="s">
        <v>118</v>
      </c>
      <c r="B75" s="47">
        <v>98365023.958000004</v>
      </c>
      <c r="C75" s="52">
        <f t="shared" si="146"/>
        <v>75.437199418148353</v>
      </c>
      <c r="D75" s="23">
        <v>119182557.499</v>
      </c>
      <c r="E75" s="23">
        <v>130393260.509</v>
      </c>
      <c r="F75" s="29">
        <v>1.5120671474674168</v>
      </c>
      <c r="G75" s="23">
        <v>0</v>
      </c>
      <c r="H75" s="23">
        <v>130393260.509</v>
      </c>
      <c r="I75" s="23">
        <v>94447636.217999995</v>
      </c>
      <c r="J75" s="29">
        <v>72.432912444490199</v>
      </c>
      <c r="K75" s="7">
        <v>9893248.6609999966</v>
      </c>
      <c r="L75" s="29">
        <v>7.5872392655731966</v>
      </c>
      <c r="M75" s="23">
        <v>104340884.87899999</v>
      </c>
      <c r="N75" s="54">
        <v>80.020151710063402</v>
      </c>
      <c r="O75" s="3">
        <v>97110704.766000003</v>
      </c>
      <c r="P75" s="52">
        <f t="shared" si="147"/>
        <v>79.602755575271033</v>
      </c>
      <c r="Q75" s="1">
        <v>129753453.279</v>
      </c>
      <c r="R75" s="1">
        <v>121994149.655</v>
      </c>
      <c r="S75" s="2">
        <v>1.1616309012801007</v>
      </c>
      <c r="T75" s="1">
        <v>0</v>
      </c>
      <c r="U75" s="1">
        <v>121994149.655</v>
      </c>
      <c r="V75" s="7">
        <v>89567196.468999997</v>
      </c>
      <c r="W75" s="2">
        <v>73.419255531758225</v>
      </c>
      <c r="X75" s="1">
        <v>10500960.111</v>
      </c>
      <c r="Y75" s="2">
        <v>8.607757126630057</v>
      </c>
      <c r="Z75" s="1">
        <v>100068156.58</v>
      </c>
      <c r="AA75" s="4">
        <v>82.027012658388287</v>
      </c>
      <c r="AB75" s="138">
        <v>97484161.789999992</v>
      </c>
      <c r="AC75" s="52">
        <f t="shared" si="148"/>
        <v>82.687629137212099</v>
      </c>
      <c r="AD75" s="1">
        <v>130249599.13599999</v>
      </c>
      <c r="AE75" s="1">
        <v>117894493.78</v>
      </c>
      <c r="AF75" s="6">
        <v>1.3777473561520581</v>
      </c>
      <c r="AG75" s="1">
        <v>0</v>
      </c>
      <c r="AH75" s="1">
        <v>117894493.78</v>
      </c>
      <c r="AI75" s="1">
        <v>99507018.763999999</v>
      </c>
      <c r="AJ75" s="11">
        <v>84.403448857999749</v>
      </c>
      <c r="AK75" s="1">
        <v>6383445.3919999897</v>
      </c>
      <c r="AL75" s="11">
        <v>5.4145407366623752</v>
      </c>
      <c r="AM75" s="1">
        <v>105890464.15599999</v>
      </c>
      <c r="AN75" s="86">
        <v>89.817989594662123</v>
      </c>
      <c r="AO75" s="3">
        <v>103156284.63599998</v>
      </c>
      <c r="AP75" s="52">
        <f t="shared" si="149"/>
        <v>85.379801247636607</v>
      </c>
      <c r="AQ75" s="1">
        <v>120820478.765</v>
      </c>
      <c r="AR75" s="6">
        <v>1.5329285793012328</v>
      </c>
      <c r="AS75" s="1">
        <v>99485976.49000001</v>
      </c>
      <c r="AT75" s="6">
        <v>82.34198167969825</v>
      </c>
      <c r="AU75" s="1">
        <v>5721223.7010000013</v>
      </c>
      <c r="AV75" s="6">
        <v>4.7353095762250526</v>
      </c>
      <c r="AW75" s="1">
        <v>105207200.19100001</v>
      </c>
      <c r="AX75" s="4">
        <v>87.077291255923299</v>
      </c>
      <c r="AY75" s="3">
        <v>89986215.649999991</v>
      </c>
      <c r="AZ75" s="170">
        <f t="shared" si="150"/>
        <v>91.709150125098589</v>
      </c>
      <c r="BA75" s="1">
        <v>98121305.810000002</v>
      </c>
      <c r="BB75" s="6">
        <v>1.2709099348016477</v>
      </c>
      <c r="BC75" s="1">
        <v>81773014.213</v>
      </c>
      <c r="BD75" s="6">
        <v>83.33869340400291</v>
      </c>
      <c r="BE75" s="1">
        <v>8163836.8399999999</v>
      </c>
      <c r="BF75" s="6">
        <v>8.3201469574898219</v>
      </c>
      <c r="BG75" s="1">
        <v>89936851.053000003</v>
      </c>
      <c r="BH75" s="4">
        <v>91.65884036149275</v>
      </c>
      <c r="BI75" s="156">
        <v>93934950.109999999</v>
      </c>
      <c r="BJ75" s="170">
        <f t="shared" si="151"/>
        <v>90.05590691214681</v>
      </c>
      <c r="BK75" s="1">
        <v>104307372.31</v>
      </c>
      <c r="BL75" s="6">
        <v>1.3113905568265929</v>
      </c>
      <c r="BM75" s="1">
        <v>89263277.000000015</v>
      </c>
      <c r="BN75" s="6">
        <v>85.577150515028649</v>
      </c>
      <c r="BO75" s="1">
        <v>8865041.6500000004</v>
      </c>
      <c r="BP75" s="6">
        <v>8.4989598085677258</v>
      </c>
      <c r="BQ75" s="1">
        <v>98128318.650000021</v>
      </c>
      <c r="BR75" s="4">
        <v>94.076110323596367</v>
      </c>
      <c r="BS75" s="3">
        <v>69361255</v>
      </c>
      <c r="BT75" s="66">
        <f t="shared" si="152"/>
        <v>90.063679686579917</v>
      </c>
      <c r="BU75" s="1">
        <v>77013570</v>
      </c>
      <c r="BV75" s="2">
        <v>1.3891012773412834</v>
      </c>
      <c r="BW75" s="1">
        <v>67524219</v>
      </c>
      <c r="BX75" s="6">
        <v>87.678339025187384</v>
      </c>
      <c r="BY75" s="1">
        <v>5744917</v>
      </c>
      <c r="BZ75" s="2">
        <v>7.4596165325149846</v>
      </c>
      <c r="CA75" s="1">
        <v>73269136</v>
      </c>
      <c r="CB75" s="83">
        <v>95.137955557702355</v>
      </c>
      <c r="CC75" s="171">
        <v>51874905</v>
      </c>
      <c r="CD75" s="34">
        <f t="shared" si="135"/>
        <v>96.535916507063419</v>
      </c>
      <c r="CE75" s="1">
        <v>53736378</v>
      </c>
      <c r="CF75" s="2">
        <v>0.87012351237435981</v>
      </c>
      <c r="CG75" s="1">
        <v>47261104.710000001</v>
      </c>
      <c r="CH75" s="2">
        <v>87.949926044513077</v>
      </c>
      <c r="CI75" s="1">
        <v>4253593</v>
      </c>
      <c r="CJ75" s="2">
        <v>7.9156674832084883</v>
      </c>
      <c r="CK75" s="1">
        <v>51514697.710000001</v>
      </c>
      <c r="CL75" s="83">
        <v>95.865593527721572</v>
      </c>
      <c r="CM75" s="72">
        <v>52557237.5</v>
      </c>
      <c r="CN75" s="34">
        <f t="shared" si="153"/>
        <v>85.978374731908204</v>
      </c>
      <c r="CO75" s="12">
        <v>61128438.00999999</v>
      </c>
      <c r="CP75" s="2">
        <v>1.2191567405339243</v>
      </c>
      <c r="CQ75" s="12">
        <v>47814581.120000005</v>
      </c>
      <c r="CR75" s="2">
        <v>78.219864070758732</v>
      </c>
      <c r="CS75" s="12">
        <v>3875684</v>
      </c>
      <c r="CT75" s="2">
        <v>6.3402307112214746</v>
      </c>
      <c r="CU75" s="12">
        <v>51690265.120000005</v>
      </c>
      <c r="CV75" s="83">
        <v>84.560094781980197</v>
      </c>
      <c r="CW75" s="3">
        <v>37873261.799999997</v>
      </c>
      <c r="CX75" s="34">
        <f t="shared" si="154"/>
        <v>90.988549218404671</v>
      </c>
      <c r="CY75" s="1"/>
      <c r="CZ75" s="1">
        <v>41624206.700000003</v>
      </c>
      <c r="DA75" s="34">
        <f>SUM(CZ75/CZ$82)*100</f>
        <v>1.3242638994819693</v>
      </c>
      <c r="DB75" s="1">
        <v>35782537.200000003</v>
      </c>
      <c r="DC75" s="34">
        <f>SUM(DB75/CZ75)*100</f>
        <v>85.965691689686906</v>
      </c>
      <c r="DD75" s="1">
        <v>2348390.7999999998</v>
      </c>
      <c r="DE75" s="34">
        <f>SUM(DD75/CZ75)*100</f>
        <v>5.6418872242434821</v>
      </c>
      <c r="DF75" s="1">
        <f t="shared" si="70"/>
        <v>38130928</v>
      </c>
      <c r="DG75" s="33">
        <f>SUM(DF75/CZ75)*100</f>
        <v>91.607578913930382</v>
      </c>
      <c r="DH75" s="138"/>
      <c r="DI75" s="33">
        <f>SUM(DH75/CZ75)*100</f>
        <v>0</v>
      </c>
      <c r="DJ75" s="159"/>
      <c r="DK75" s="160">
        <v>26896699.699999999</v>
      </c>
      <c r="DL75" s="142">
        <f>SUM(DK75/DK$82)*100</f>
        <v>0.94448023547452375</v>
      </c>
      <c r="DM75" s="160">
        <v>21483903.399999999</v>
      </c>
      <c r="DN75" s="142">
        <f>SUM(DM75/DK75)*100</f>
        <v>79.875611653573984</v>
      </c>
      <c r="DO75" s="160">
        <v>492513.9</v>
      </c>
      <c r="DP75" s="143">
        <f>SUM(DO75/DK75)*100</f>
        <v>1.8311313488026191</v>
      </c>
      <c r="DQ75" s="160">
        <f t="shared" si="47"/>
        <v>21976417.299999997</v>
      </c>
      <c r="DR75" s="143">
        <f>SUM(DQ75/DK75)*100</f>
        <v>81.706743002376598</v>
      </c>
      <c r="DS75" s="160">
        <v>22555949</v>
      </c>
      <c r="DT75" s="169">
        <f>SUM(DS75/DK75)*100</f>
        <v>83.861400289196069</v>
      </c>
      <c r="DU75" s="3"/>
      <c r="DV75" s="1">
        <v>21651612.5</v>
      </c>
      <c r="DW75" s="142">
        <f t="shared" si="77"/>
        <v>1.1427447701394085</v>
      </c>
      <c r="DX75" s="1">
        <v>16566104.4</v>
      </c>
      <c r="DY75" s="142">
        <f t="shared" si="78"/>
        <v>76.512104583434606</v>
      </c>
      <c r="DZ75" s="1">
        <v>101359.8</v>
      </c>
      <c r="EA75" s="143">
        <f t="shared" si="79"/>
        <v>0.46813972862298364</v>
      </c>
      <c r="EB75" s="1">
        <f t="shared" si="48"/>
        <v>16667464.200000001</v>
      </c>
      <c r="EC75" s="143">
        <f t="shared" si="80"/>
        <v>76.980244312057593</v>
      </c>
      <c r="ED75" s="1">
        <v>18122769.100000001</v>
      </c>
      <c r="EE75" s="143">
        <f t="shared" si="81"/>
        <v>109.39668531848683</v>
      </c>
      <c r="EF75" s="1"/>
      <c r="EG75" s="1">
        <v>18383047</v>
      </c>
      <c r="EH75" s="142">
        <f t="shared" si="82"/>
        <v>1.2007765206925907</v>
      </c>
      <c r="EI75" s="1">
        <v>16756009.199999999</v>
      </c>
      <c r="EJ75" s="142">
        <f t="shared" si="83"/>
        <v>91.149248544052568</v>
      </c>
      <c r="EK75" s="1">
        <v>317605.09999999998</v>
      </c>
      <c r="EL75" s="143">
        <f t="shared" si="84"/>
        <v>1.727706511330793</v>
      </c>
      <c r="EM75" s="1">
        <f t="shared" si="49"/>
        <v>17073614.300000001</v>
      </c>
      <c r="EN75" s="143">
        <f t="shared" si="85"/>
        <v>92.876955055383377</v>
      </c>
      <c r="EO75" s="1">
        <v>18173802.600000001</v>
      </c>
      <c r="EP75" s="169">
        <f t="shared" si="86"/>
        <v>98.861753440547702</v>
      </c>
      <c r="EQ75" s="3"/>
      <c r="ER75" s="1">
        <v>18342999</v>
      </c>
      <c r="ES75" s="142">
        <f t="shared" si="87"/>
        <v>1.410151270503655</v>
      </c>
      <c r="ET75" s="1">
        <v>16470657.800000001</v>
      </c>
      <c r="EU75" s="142">
        <f t="shared" si="88"/>
        <v>89.792611339072749</v>
      </c>
      <c r="EV75" s="1">
        <v>195481.7</v>
      </c>
      <c r="EW75" s="143">
        <f t="shared" si="89"/>
        <v>1.0657019607317213</v>
      </c>
      <c r="EX75" s="1">
        <f t="shared" si="50"/>
        <v>16666139.5</v>
      </c>
      <c r="EY75" s="143">
        <f t="shared" si="90"/>
        <v>90.858313299804465</v>
      </c>
      <c r="EZ75" s="1">
        <v>17537252.100000001</v>
      </c>
      <c r="FA75" s="169">
        <f t="shared" si="91"/>
        <v>95.607332803103802</v>
      </c>
      <c r="FB75" s="3"/>
      <c r="FC75" s="1">
        <v>14587036</v>
      </c>
      <c r="FD75" s="142">
        <f t="shared" si="92"/>
        <v>1.4746453658000287</v>
      </c>
      <c r="FE75" s="1">
        <v>12732383.199999999</v>
      </c>
      <c r="FF75" s="142">
        <f t="shared" si="93"/>
        <v>87.285608947561371</v>
      </c>
      <c r="FG75" s="1">
        <v>472866.2</v>
      </c>
      <c r="FH75" s="143">
        <f t="shared" si="94"/>
        <v>3.2416880303853368</v>
      </c>
      <c r="FI75" s="1">
        <f t="shared" si="51"/>
        <v>13205249.399999999</v>
      </c>
      <c r="FJ75" s="143">
        <f t="shared" si="95"/>
        <v>90.527296977946719</v>
      </c>
      <c r="FK75" s="1">
        <v>13833617.699999999</v>
      </c>
      <c r="FL75" s="169">
        <f t="shared" si="96"/>
        <v>94.835014460785587</v>
      </c>
      <c r="FM75" s="155"/>
      <c r="FN75" s="1">
        <v>9879877.5</v>
      </c>
      <c r="FO75" s="142">
        <f t="shared" si="97"/>
        <v>1.3042177260008003</v>
      </c>
      <c r="FP75" s="1">
        <v>8331403.7999999998</v>
      </c>
      <c r="FQ75" s="142">
        <f t="shared" si="98"/>
        <v>84.326994945028417</v>
      </c>
      <c r="FR75" s="1">
        <v>43914.6</v>
      </c>
      <c r="FS75" s="143">
        <f t="shared" si="99"/>
        <v>0.44448526816248479</v>
      </c>
      <c r="FT75" s="1">
        <f t="shared" si="52"/>
        <v>8375318.3999999994</v>
      </c>
      <c r="FU75" s="143">
        <f t="shared" si="100"/>
        <v>84.771480213190898</v>
      </c>
      <c r="FV75" s="1">
        <v>7329789.4000000004</v>
      </c>
      <c r="FW75" s="169">
        <f t="shared" si="101"/>
        <v>74.189071676242961</v>
      </c>
      <c r="FX75" s="3"/>
      <c r="FY75" s="1">
        <v>7252104.2000000002</v>
      </c>
      <c r="FZ75" s="142">
        <f t="shared" si="102"/>
        <v>1.479501827613344</v>
      </c>
      <c r="GA75" s="1">
        <v>5340614.9000000004</v>
      </c>
      <c r="GB75" s="142">
        <f t="shared" si="103"/>
        <v>73.642280263981874</v>
      </c>
      <c r="GC75" s="1">
        <v>101088</v>
      </c>
      <c r="GD75" s="143">
        <f t="shared" si="104"/>
        <v>1.3939126798536623</v>
      </c>
      <c r="GE75" s="1">
        <f t="shared" si="53"/>
        <v>5441702.9000000004</v>
      </c>
      <c r="GF75" s="143">
        <f t="shared" si="105"/>
        <v>75.03619294383553</v>
      </c>
      <c r="GG75" s="1">
        <v>6092136.0999999996</v>
      </c>
      <c r="GH75" s="169">
        <f t="shared" si="106"/>
        <v>84.005082276672198</v>
      </c>
      <c r="GI75" s="3"/>
      <c r="GJ75" s="1">
        <v>6837180.9000000004</v>
      </c>
      <c r="GK75" s="142">
        <f t="shared" si="107"/>
        <v>1.9132664178147414</v>
      </c>
      <c r="GL75" s="1">
        <v>3680285.7</v>
      </c>
      <c r="GM75" s="142">
        <f t="shared" si="108"/>
        <v>53.82753146110263</v>
      </c>
      <c r="GN75" s="1">
        <v>34897.300000000003</v>
      </c>
      <c r="GO75" s="143">
        <f t="shared" si="109"/>
        <v>0.51040480733806526</v>
      </c>
      <c r="GP75" s="1">
        <f t="shared" si="54"/>
        <v>3715183</v>
      </c>
      <c r="GQ75" s="143">
        <f t="shared" si="110"/>
        <v>54.337936268440693</v>
      </c>
      <c r="GR75" s="1">
        <v>4379518.4000000004</v>
      </c>
      <c r="GS75" s="169">
        <f t="shared" si="111"/>
        <v>64.054446767672928</v>
      </c>
      <c r="GT75" s="3"/>
      <c r="GU75" s="1"/>
      <c r="GV75" s="142">
        <f t="shared" si="112"/>
        <v>0</v>
      </c>
      <c r="GW75" s="1"/>
      <c r="GX75" s="142" t="e">
        <f t="shared" si="113"/>
        <v>#DIV/0!</v>
      </c>
      <c r="GY75" s="1"/>
      <c r="GZ75" s="143" t="e">
        <f t="shared" si="114"/>
        <v>#DIV/0!</v>
      </c>
      <c r="HA75" s="1">
        <f t="shared" si="55"/>
        <v>0</v>
      </c>
      <c r="HB75" s="143" t="e">
        <f t="shared" si="115"/>
        <v>#DIV/0!</v>
      </c>
      <c r="HC75" s="1"/>
      <c r="HD75" s="169" t="e">
        <f t="shared" si="116"/>
        <v>#DIV/0!</v>
      </c>
      <c r="HE75" s="3"/>
      <c r="HF75" s="1">
        <v>3179000</v>
      </c>
      <c r="HG75" s="142">
        <f t="shared" si="117"/>
        <v>1.7762707005883418</v>
      </c>
      <c r="HH75" s="1">
        <v>2638608.7999999998</v>
      </c>
      <c r="HI75" s="142">
        <f t="shared" si="118"/>
        <v>83.001220509594205</v>
      </c>
      <c r="HJ75" s="1">
        <v>29095.4</v>
      </c>
      <c r="HK75" s="143">
        <f t="shared" si="119"/>
        <v>0.91523749606794591</v>
      </c>
      <c r="HL75" s="1">
        <f t="shared" si="56"/>
        <v>2667704.1999999997</v>
      </c>
      <c r="HM75" s="143">
        <f t="shared" si="120"/>
        <v>83.91645800566215</v>
      </c>
      <c r="HN75" s="1">
        <v>2709016.4</v>
      </c>
      <c r="HO75" s="169">
        <f t="shared" si="121"/>
        <v>85.215992450456113</v>
      </c>
      <c r="HP75" s="1">
        <v>2305351</v>
      </c>
      <c r="HQ75" s="142">
        <f t="shared" si="122"/>
        <v>1.6542209724731169</v>
      </c>
      <c r="HR75" s="1">
        <v>1928712.1</v>
      </c>
      <c r="HS75" s="142">
        <f t="shared" si="123"/>
        <v>83.662405421126763</v>
      </c>
      <c r="HT75" s="1">
        <v>2302265.2000000002</v>
      </c>
      <c r="HU75" s="139"/>
      <c r="HV75" s="1">
        <v>1943992.8</v>
      </c>
      <c r="HW75" s="142">
        <f t="shared" si="124"/>
        <v>1.9854174409402077</v>
      </c>
      <c r="HX75" s="1">
        <v>1500993.8</v>
      </c>
      <c r="HY75" s="142">
        <f t="shared" si="125"/>
        <v>77.211901196341884</v>
      </c>
      <c r="HZ75" s="1">
        <v>1377776.6</v>
      </c>
      <c r="IA75" s="169">
        <f t="shared" si="126"/>
        <v>71.435057622130344</v>
      </c>
      <c r="IB75" s="1">
        <v>1508493.6</v>
      </c>
      <c r="IC75" s="142">
        <f t="shared" si="127"/>
        <v>2.0337550107989211</v>
      </c>
      <c r="ID75" s="1">
        <v>1292747.2</v>
      </c>
      <c r="IE75" s="142">
        <f t="shared" si="128"/>
        <v>85.697890929069899</v>
      </c>
      <c r="IF75" s="1">
        <v>1349968.8</v>
      </c>
      <c r="IG75" s="139"/>
      <c r="IH75" s="1">
        <v>1296677.5</v>
      </c>
      <c r="II75" s="142">
        <f t="shared" si="129"/>
        <v>2.0203782403472847</v>
      </c>
      <c r="IJ75" s="1">
        <v>961522.4</v>
      </c>
      <c r="IK75" s="142">
        <f t="shared" si="130"/>
        <v>74.15277892922488</v>
      </c>
      <c r="IL75" s="1">
        <v>1179123.1000000001</v>
      </c>
      <c r="IM75" s="169">
        <f t="shared" si="131"/>
        <v>91.210648145283173</v>
      </c>
      <c r="IN75" s="1">
        <v>802257</v>
      </c>
      <c r="IO75" s="142">
        <f t="shared" si="132"/>
        <v>1.9896363283804441</v>
      </c>
      <c r="IP75" s="1">
        <v>658331.4</v>
      </c>
      <c r="IQ75" s="142">
        <f t="shared" si="133"/>
        <v>82.059913469125235</v>
      </c>
      <c r="IR75" s="1">
        <v>758743.1</v>
      </c>
      <c r="IS75" s="169">
        <f t="shared" si="134"/>
        <v>78.910600522671132</v>
      </c>
    </row>
    <row r="76" spans="1:253" x14ac:dyDescent="0.2">
      <c r="A76" s="193" t="s">
        <v>17</v>
      </c>
      <c r="B76" s="47">
        <v>300549872.26200002</v>
      </c>
      <c r="C76" s="52">
        <f t="shared" si="146"/>
        <v>60.52531395178702</v>
      </c>
      <c r="D76" s="23">
        <v>443228586.64499998</v>
      </c>
      <c r="E76" s="23">
        <v>496568877.77799994</v>
      </c>
      <c r="F76" s="29">
        <v>5.7583151430671666</v>
      </c>
      <c r="G76" s="23">
        <v>0</v>
      </c>
      <c r="H76" s="23">
        <v>496568877.77799994</v>
      </c>
      <c r="I76" s="23">
        <v>257696978.73000002</v>
      </c>
      <c r="J76" s="29">
        <v>51.895515458624473</v>
      </c>
      <c r="K76" s="7">
        <v>193116261.20400003</v>
      </c>
      <c r="L76" s="29">
        <v>38.89012579043186</v>
      </c>
      <c r="M76" s="23">
        <v>450813239.93400002</v>
      </c>
      <c r="N76" s="54">
        <v>90.785641249056326</v>
      </c>
      <c r="O76" s="3">
        <v>286841786.22799999</v>
      </c>
      <c r="P76" s="52">
        <f t="shared" si="147"/>
        <v>62.202267576500795</v>
      </c>
      <c r="Q76" s="1">
        <v>344420778.384</v>
      </c>
      <c r="R76" s="1">
        <v>461143616.46900004</v>
      </c>
      <c r="S76" s="2">
        <v>4.3910193753827649</v>
      </c>
      <c r="T76" s="1">
        <v>15400044.700999999</v>
      </c>
      <c r="U76" s="1">
        <v>445743571.76800007</v>
      </c>
      <c r="V76" s="1">
        <v>264618514.74399999</v>
      </c>
      <c r="W76" s="2">
        <v>57.383102637351314</v>
      </c>
      <c r="X76" s="1">
        <v>183622988.97100002</v>
      </c>
      <c r="Y76" s="2">
        <v>39.819046044052506</v>
      </c>
      <c r="Z76" s="1">
        <v>448241503.71500003</v>
      </c>
      <c r="AA76" s="4">
        <v>97.202148681403827</v>
      </c>
      <c r="AB76" s="138">
        <v>5859470.6390000004</v>
      </c>
      <c r="AC76" s="52">
        <f t="shared" si="148"/>
        <v>1.6423921864462769</v>
      </c>
      <c r="AD76" s="1">
        <v>313525523.26899999</v>
      </c>
      <c r="AE76" s="1">
        <v>356764400.57099998</v>
      </c>
      <c r="AF76" s="6">
        <v>4.1692465347287833</v>
      </c>
      <c r="AG76" s="1">
        <v>0</v>
      </c>
      <c r="AH76" s="1">
        <v>356764400.57099998</v>
      </c>
      <c r="AI76" s="1">
        <v>158064538.08499998</v>
      </c>
      <c r="AJ76" s="11">
        <v>44.30501973627927</v>
      </c>
      <c r="AK76" s="1">
        <v>195704627.71799999</v>
      </c>
      <c r="AL76" s="11">
        <v>54.855424869963358</v>
      </c>
      <c r="AM76" s="1">
        <v>353769165.80299997</v>
      </c>
      <c r="AN76" s="86">
        <v>99.160444606242621</v>
      </c>
      <c r="AO76" s="3">
        <v>4491759.1559999995</v>
      </c>
      <c r="AP76" s="52">
        <f t="shared" si="149"/>
        <v>2.3800320405671052</v>
      </c>
      <c r="AQ76" s="1">
        <v>188726835.58199996</v>
      </c>
      <c r="AR76" s="6">
        <v>2.3945010225248349</v>
      </c>
      <c r="AS76" s="1">
        <v>65069434.888999999</v>
      </c>
      <c r="AT76" s="6">
        <v>34.478104127766166</v>
      </c>
      <c r="AU76" s="1">
        <v>122651942.00999999</v>
      </c>
      <c r="AV76" s="6">
        <v>64.989137147222991</v>
      </c>
      <c r="AW76" s="1">
        <v>187721376.89899999</v>
      </c>
      <c r="AX76" s="4">
        <v>99.467241274989163</v>
      </c>
      <c r="AY76" s="3">
        <v>7770127.3669999996</v>
      </c>
      <c r="AZ76" s="170">
        <f t="shared" si="150"/>
        <v>17.131072132101863</v>
      </c>
      <c r="BA76" s="1">
        <v>45356923.997999996</v>
      </c>
      <c r="BB76" s="6">
        <v>0.58748265573150005</v>
      </c>
      <c r="BC76" s="1">
        <v>28956024.969000001</v>
      </c>
      <c r="BD76" s="6">
        <v>63.840363094897725</v>
      </c>
      <c r="BE76" s="1">
        <v>15517033.569</v>
      </c>
      <c r="BF76" s="6">
        <v>34.210947747876865</v>
      </c>
      <c r="BG76" s="1">
        <v>44473058.538000003</v>
      </c>
      <c r="BH76" s="4">
        <v>98.051310842774598</v>
      </c>
      <c r="BI76" s="156">
        <v>634820.14399999997</v>
      </c>
      <c r="BJ76" s="170">
        <f t="shared" si="151"/>
        <v>34.187829489931744</v>
      </c>
      <c r="BK76" s="1">
        <v>1856860.0389999999</v>
      </c>
      <c r="BL76" s="6">
        <v>2.3345125723772141E-2</v>
      </c>
      <c r="BM76" s="1">
        <v>358302.18</v>
      </c>
      <c r="BN76" s="6">
        <v>19.296132851938658</v>
      </c>
      <c r="BO76" s="1">
        <v>659828.73800000001</v>
      </c>
      <c r="BP76" s="6">
        <v>35.534651192954023</v>
      </c>
      <c r="BQ76" s="1">
        <v>1018130.9179999999</v>
      </c>
      <c r="BR76" s="4">
        <v>54.830784044892681</v>
      </c>
      <c r="BS76" s="155"/>
      <c r="BT76" s="66"/>
      <c r="BU76" s="154"/>
      <c r="BV76" s="154"/>
      <c r="BW76" s="154"/>
      <c r="BX76" s="143"/>
      <c r="BY76" s="154"/>
      <c r="BZ76" s="154"/>
      <c r="CA76" s="154"/>
      <c r="CB76" s="163"/>
      <c r="CC76" s="155"/>
      <c r="CD76" s="34"/>
      <c r="CE76" s="154"/>
      <c r="CF76" s="154"/>
      <c r="CG76" s="154"/>
      <c r="CH76" s="154"/>
      <c r="CI76" s="154"/>
      <c r="CJ76" s="154"/>
      <c r="CK76" s="154"/>
      <c r="CL76" s="163"/>
      <c r="CM76" s="155"/>
      <c r="CN76" s="34"/>
      <c r="CO76" s="154"/>
      <c r="CP76" s="154"/>
      <c r="CQ76" s="154"/>
      <c r="CR76" s="154"/>
      <c r="CS76" s="154"/>
      <c r="CT76" s="154"/>
      <c r="CU76" s="154"/>
      <c r="CV76" s="163"/>
      <c r="CW76" s="3"/>
      <c r="CX76" s="34"/>
      <c r="CY76" s="1"/>
      <c r="CZ76" s="1"/>
      <c r="DA76" s="1"/>
      <c r="DB76" s="1"/>
      <c r="DC76" s="1"/>
      <c r="DD76" s="1"/>
      <c r="DE76" s="1"/>
      <c r="DF76" s="1">
        <f t="shared" si="70"/>
        <v>0</v>
      </c>
      <c r="DG76" s="139"/>
      <c r="DH76" s="138"/>
      <c r="DI76" s="139"/>
      <c r="DJ76" s="159"/>
      <c r="DK76" s="162"/>
      <c r="DL76" s="162"/>
      <c r="DM76" s="162"/>
      <c r="DN76" s="162"/>
      <c r="DO76" s="162"/>
      <c r="DP76" s="162"/>
      <c r="DQ76" s="162">
        <f t="shared" si="47"/>
        <v>0</v>
      </c>
      <c r="DR76" s="162"/>
      <c r="DS76" s="162"/>
      <c r="DT76" s="161"/>
      <c r="DU76" s="3"/>
      <c r="DV76" s="1"/>
      <c r="DW76" s="142">
        <f t="shared" si="77"/>
        <v>0</v>
      </c>
      <c r="DX76" s="1"/>
      <c r="DY76" s="142" t="e">
        <f t="shared" si="78"/>
        <v>#DIV/0!</v>
      </c>
      <c r="DZ76" s="1"/>
      <c r="EA76" s="143" t="e">
        <f t="shared" si="79"/>
        <v>#DIV/0!</v>
      </c>
      <c r="EB76" s="1">
        <f t="shared" si="48"/>
        <v>0</v>
      </c>
      <c r="EC76" s="143" t="e">
        <f t="shared" si="80"/>
        <v>#DIV/0!</v>
      </c>
      <c r="ED76" s="1"/>
      <c r="EE76" s="143" t="e">
        <f t="shared" si="81"/>
        <v>#DIV/0!</v>
      </c>
      <c r="EF76" s="1"/>
      <c r="EG76" s="1"/>
      <c r="EH76" s="142">
        <f t="shared" si="82"/>
        <v>0</v>
      </c>
      <c r="EI76" s="1"/>
      <c r="EJ76" s="142" t="e">
        <f t="shared" si="83"/>
        <v>#DIV/0!</v>
      </c>
      <c r="EK76" s="1"/>
      <c r="EL76" s="143" t="e">
        <f t="shared" si="84"/>
        <v>#DIV/0!</v>
      </c>
      <c r="EM76" s="1">
        <f t="shared" si="49"/>
        <v>0</v>
      </c>
      <c r="EN76" s="143" t="e">
        <f t="shared" si="85"/>
        <v>#DIV/0!</v>
      </c>
      <c r="EO76" s="1"/>
      <c r="EP76" s="169" t="e">
        <f t="shared" si="86"/>
        <v>#DIV/0!</v>
      </c>
      <c r="EQ76" s="3"/>
      <c r="ER76" s="1"/>
      <c r="ES76" s="142">
        <f t="shared" si="87"/>
        <v>0</v>
      </c>
      <c r="ET76" s="1"/>
      <c r="EU76" s="142" t="e">
        <f t="shared" si="88"/>
        <v>#DIV/0!</v>
      </c>
      <c r="EV76" s="1"/>
      <c r="EW76" s="143" t="e">
        <f t="shared" si="89"/>
        <v>#DIV/0!</v>
      </c>
      <c r="EX76" s="1">
        <f t="shared" si="50"/>
        <v>0</v>
      </c>
      <c r="EY76" s="143" t="e">
        <f t="shared" si="90"/>
        <v>#DIV/0!</v>
      </c>
      <c r="EZ76" s="1"/>
      <c r="FA76" s="169" t="e">
        <f t="shared" si="91"/>
        <v>#DIV/0!</v>
      </c>
      <c r="FB76" s="3"/>
      <c r="FC76" s="1"/>
      <c r="FD76" s="142">
        <f t="shared" si="92"/>
        <v>0</v>
      </c>
      <c r="FE76" s="1"/>
      <c r="FF76" s="142" t="e">
        <f t="shared" si="93"/>
        <v>#DIV/0!</v>
      </c>
      <c r="FG76" s="1"/>
      <c r="FH76" s="143" t="e">
        <f t="shared" si="94"/>
        <v>#DIV/0!</v>
      </c>
      <c r="FI76" s="1">
        <f t="shared" si="51"/>
        <v>0</v>
      </c>
      <c r="FJ76" s="143" t="e">
        <f t="shared" si="95"/>
        <v>#DIV/0!</v>
      </c>
      <c r="FK76" s="1"/>
      <c r="FL76" s="169" t="e">
        <f t="shared" si="96"/>
        <v>#DIV/0!</v>
      </c>
      <c r="FM76" s="155"/>
      <c r="FN76" s="1"/>
      <c r="FO76" s="142">
        <f t="shared" si="97"/>
        <v>0</v>
      </c>
      <c r="FP76" s="1"/>
      <c r="FQ76" s="142" t="e">
        <f t="shared" si="98"/>
        <v>#DIV/0!</v>
      </c>
      <c r="FR76" s="1"/>
      <c r="FS76" s="143" t="e">
        <f t="shared" si="99"/>
        <v>#DIV/0!</v>
      </c>
      <c r="FT76" s="1">
        <f>SUM(FP76+FR76)</f>
        <v>0</v>
      </c>
      <c r="FU76" s="143" t="e">
        <f t="shared" si="100"/>
        <v>#DIV/0!</v>
      </c>
      <c r="FV76" s="1"/>
      <c r="FW76" s="169" t="e">
        <f t="shared" si="101"/>
        <v>#DIV/0!</v>
      </c>
      <c r="FX76" s="3"/>
      <c r="FY76" s="1"/>
      <c r="FZ76" s="142">
        <f t="shared" si="102"/>
        <v>0</v>
      </c>
      <c r="GA76" s="1"/>
      <c r="GB76" s="142" t="e">
        <f t="shared" si="103"/>
        <v>#DIV/0!</v>
      </c>
      <c r="GC76" s="1"/>
      <c r="GD76" s="143" t="e">
        <f t="shared" si="104"/>
        <v>#DIV/0!</v>
      </c>
      <c r="GE76" s="1">
        <f>SUM(GA76+GC76)</f>
        <v>0</v>
      </c>
      <c r="GF76" s="143" t="e">
        <f t="shared" si="105"/>
        <v>#DIV/0!</v>
      </c>
      <c r="GG76" s="1"/>
      <c r="GH76" s="169" t="e">
        <f t="shared" si="106"/>
        <v>#DIV/0!</v>
      </c>
      <c r="GI76" s="3"/>
      <c r="GJ76" s="1"/>
      <c r="GK76" s="142">
        <f t="shared" si="107"/>
        <v>0</v>
      </c>
      <c r="GL76" s="1"/>
      <c r="GM76" s="142" t="e">
        <f t="shared" si="108"/>
        <v>#DIV/0!</v>
      </c>
      <c r="GN76" s="1"/>
      <c r="GO76" s="143" t="e">
        <f t="shared" si="109"/>
        <v>#DIV/0!</v>
      </c>
      <c r="GP76" s="1">
        <f>SUM(GL76+GN76)</f>
        <v>0</v>
      </c>
      <c r="GQ76" s="143" t="e">
        <f t="shared" si="110"/>
        <v>#DIV/0!</v>
      </c>
      <c r="GR76" s="1"/>
      <c r="GS76" s="169" t="e">
        <f t="shared" si="111"/>
        <v>#DIV/0!</v>
      </c>
      <c r="GT76" s="3"/>
      <c r="GU76" s="1"/>
      <c r="GV76" s="142">
        <f t="shared" si="112"/>
        <v>0</v>
      </c>
      <c r="GW76" s="1"/>
      <c r="GX76" s="142" t="e">
        <f t="shared" si="113"/>
        <v>#DIV/0!</v>
      </c>
      <c r="GY76" s="1"/>
      <c r="GZ76" s="143" t="e">
        <f t="shared" si="114"/>
        <v>#DIV/0!</v>
      </c>
      <c r="HA76" s="1">
        <f>SUM(GW76+GY76)</f>
        <v>0</v>
      </c>
      <c r="HB76" s="143" t="e">
        <f t="shared" si="115"/>
        <v>#DIV/0!</v>
      </c>
      <c r="HC76" s="1"/>
      <c r="HD76" s="169" t="e">
        <f t="shared" si="116"/>
        <v>#DIV/0!</v>
      </c>
      <c r="HE76" s="3"/>
      <c r="HF76" s="1">
        <v>-375570</v>
      </c>
      <c r="HG76" s="142">
        <f t="shared" si="117"/>
        <v>-0.20985026329662271</v>
      </c>
      <c r="HH76" s="1">
        <v>-342503.6</v>
      </c>
      <c r="HI76" s="142">
        <f t="shared" si="118"/>
        <v>91.195675905956278</v>
      </c>
      <c r="HJ76" s="1"/>
      <c r="HK76" s="143">
        <f t="shared" si="119"/>
        <v>0</v>
      </c>
      <c r="HL76" s="1">
        <f>SUM(HH76+HJ76)</f>
        <v>-342503.6</v>
      </c>
      <c r="HM76" s="143">
        <f t="shared" si="120"/>
        <v>91.195675905956278</v>
      </c>
      <c r="HN76" s="1"/>
      <c r="HO76" s="169">
        <f t="shared" si="121"/>
        <v>0</v>
      </c>
      <c r="HP76" s="1"/>
      <c r="HQ76" s="142">
        <f t="shared" si="122"/>
        <v>0</v>
      </c>
      <c r="HR76" s="1"/>
      <c r="HS76" s="142" t="e">
        <f t="shared" si="123"/>
        <v>#DIV/0!</v>
      </c>
      <c r="HT76" s="1"/>
      <c r="HU76" s="139"/>
      <c r="HV76" s="1"/>
      <c r="HW76" s="142">
        <f t="shared" si="124"/>
        <v>0</v>
      </c>
      <c r="HX76" s="1"/>
      <c r="HY76" s="142" t="e">
        <f t="shared" si="125"/>
        <v>#DIV/0!</v>
      </c>
      <c r="HZ76" s="1"/>
      <c r="IA76" s="169" t="e">
        <f t="shared" si="126"/>
        <v>#DIV/0!</v>
      </c>
      <c r="IB76" s="1"/>
      <c r="IC76" s="142">
        <f t="shared" si="127"/>
        <v>0</v>
      </c>
      <c r="ID76" s="1"/>
      <c r="IE76" s="142" t="e">
        <f t="shared" si="128"/>
        <v>#DIV/0!</v>
      </c>
      <c r="IF76" s="1"/>
      <c r="IG76" s="139"/>
      <c r="IH76" s="1"/>
      <c r="II76" s="142">
        <f t="shared" si="129"/>
        <v>0</v>
      </c>
      <c r="IJ76" s="1"/>
      <c r="IK76" s="142" t="e">
        <f t="shared" si="130"/>
        <v>#DIV/0!</v>
      </c>
      <c r="IL76" s="1"/>
      <c r="IM76" s="169" t="e">
        <f t="shared" si="131"/>
        <v>#DIV/0!</v>
      </c>
      <c r="IN76" s="1"/>
      <c r="IO76" s="142">
        <f t="shared" si="132"/>
        <v>0</v>
      </c>
      <c r="IP76" s="1"/>
      <c r="IQ76" s="142" t="e">
        <f t="shared" si="133"/>
        <v>#DIV/0!</v>
      </c>
      <c r="IR76" s="1"/>
      <c r="IS76" s="169" t="e">
        <f t="shared" si="134"/>
        <v>#DIV/0!</v>
      </c>
    </row>
    <row r="77" spans="1:253" x14ac:dyDescent="0.2">
      <c r="A77" s="193" t="s">
        <v>18</v>
      </c>
      <c r="B77" s="47">
        <v>10464158.982000001</v>
      </c>
      <c r="C77" s="52">
        <f t="shared" si="146"/>
        <v>96.925919142267887</v>
      </c>
      <c r="D77" s="23">
        <v>7769801.6800000006</v>
      </c>
      <c r="E77" s="23">
        <v>10796037.916999999</v>
      </c>
      <c r="F77" s="29">
        <v>0.12519308278192431</v>
      </c>
      <c r="G77" s="23">
        <v>0</v>
      </c>
      <c r="H77" s="23">
        <v>10796037.916999999</v>
      </c>
      <c r="I77" s="23">
        <v>7805761.1439999994</v>
      </c>
      <c r="J77" s="29">
        <v>72.302090859727755</v>
      </c>
      <c r="K77" s="7">
        <v>2123901.0980000002</v>
      </c>
      <c r="L77" s="29">
        <v>19.672968123385299</v>
      </c>
      <c r="M77" s="23">
        <v>9929662.2419999987</v>
      </c>
      <c r="N77" s="54">
        <v>91.975058983113044</v>
      </c>
      <c r="O77" s="3">
        <v>7251604.2629999993</v>
      </c>
      <c r="P77" s="52">
        <f t="shared" si="147"/>
        <v>97.078124302597786</v>
      </c>
      <c r="Q77" s="1">
        <v>5456253</v>
      </c>
      <c r="R77" s="1">
        <v>7469864.4159999993</v>
      </c>
      <c r="S77" s="2">
        <v>7.1128208676706758E-2</v>
      </c>
      <c r="T77" s="1">
        <v>0</v>
      </c>
      <c r="U77" s="1">
        <v>7469864.4159999993</v>
      </c>
      <c r="V77" s="1">
        <v>5695835.5290000001</v>
      </c>
      <c r="W77" s="2">
        <v>76.250855595181406</v>
      </c>
      <c r="X77" s="1">
        <v>1423700.5189999999</v>
      </c>
      <c r="Y77" s="2">
        <v>19.059255157972068</v>
      </c>
      <c r="Z77" s="1">
        <v>7119536.0480000004</v>
      </c>
      <c r="AA77" s="4">
        <v>95.310110753153481</v>
      </c>
      <c r="AB77" s="138">
        <v>202636327.95500001</v>
      </c>
      <c r="AC77" s="52">
        <f t="shared" si="148"/>
        <v>3365.1685199171866</v>
      </c>
      <c r="AD77" s="7">
        <v>5864000</v>
      </c>
      <c r="AE77" s="1">
        <v>6021580.398</v>
      </c>
      <c r="AF77" s="6">
        <v>7.0369838380093669E-2</v>
      </c>
      <c r="AG77" s="7">
        <v>0</v>
      </c>
      <c r="AH77" s="1">
        <v>6021580.398</v>
      </c>
      <c r="AI77" s="1">
        <v>4269655.5039999997</v>
      </c>
      <c r="AJ77" s="11">
        <v>70.905895492454391</v>
      </c>
      <c r="AK77" s="1">
        <v>941707.56199999992</v>
      </c>
      <c r="AL77" s="11">
        <v>15.638877167741171</v>
      </c>
      <c r="AM77" s="1">
        <v>5211363.0659999996</v>
      </c>
      <c r="AN77" s="86">
        <v>86.544772660195562</v>
      </c>
      <c r="AO77" s="3">
        <v>80900268.413000003</v>
      </c>
      <c r="AP77" s="52">
        <f t="shared" si="149"/>
        <v>1519.3039249079848</v>
      </c>
      <c r="AQ77" s="1">
        <v>5324824.5519999992</v>
      </c>
      <c r="AR77" s="6">
        <v>6.7559538076340311E-2</v>
      </c>
      <c r="AS77" s="1">
        <v>4779820.5409999993</v>
      </c>
      <c r="AT77" s="6">
        <v>89.764845664345941</v>
      </c>
      <c r="AU77" s="1">
        <v>489401.11</v>
      </c>
      <c r="AV77" s="6">
        <v>9.190933996429635</v>
      </c>
      <c r="AW77" s="1">
        <v>5269221.6509999987</v>
      </c>
      <c r="AX77" s="4">
        <v>98.955779660775562</v>
      </c>
      <c r="AY77" s="3">
        <v>34629009.900000006</v>
      </c>
      <c r="AZ77" s="170">
        <f t="shared" si="150"/>
        <v>342.52873356886465</v>
      </c>
      <c r="BA77" s="1">
        <v>10109811.675999999</v>
      </c>
      <c r="BB77" s="6">
        <v>0.13094668881478164</v>
      </c>
      <c r="BC77" s="1">
        <v>7595757.2829999998</v>
      </c>
      <c r="BD77" s="6">
        <v>75.13252992666331</v>
      </c>
      <c r="BE77" s="1">
        <v>978862.82899999991</v>
      </c>
      <c r="BF77" s="6">
        <v>9.682305273042358</v>
      </c>
      <c r="BG77" s="1">
        <v>8574620.1119999997</v>
      </c>
      <c r="BH77" s="4">
        <v>84.814835199705669</v>
      </c>
      <c r="BI77" s="156">
        <v>8340130.0070000011</v>
      </c>
      <c r="BJ77" s="170">
        <f t="shared" si="151"/>
        <v>75.918130192064567</v>
      </c>
      <c r="BK77" s="1">
        <v>10985689.434</v>
      </c>
      <c r="BL77" s="6">
        <v>0.13811611840015758</v>
      </c>
      <c r="BM77" s="1">
        <v>7241558.9450000003</v>
      </c>
      <c r="BN77" s="6">
        <v>65.918110906975414</v>
      </c>
      <c r="BO77" s="1">
        <v>1345886.372</v>
      </c>
      <c r="BP77" s="6">
        <v>12.251269072240186</v>
      </c>
      <c r="BQ77" s="1">
        <v>8587445.3169999998</v>
      </c>
      <c r="BR77" s="4">
        <v>78.169379979215606</v>
      </c>
      <c r="BS77" s="3">
        <v>7514992.5</v>
      </c>
      <c r="BT77" s="66">
        <f t="shared" si="152"/>
        <v>81.520088104699454</v>
      </c>
      <c r="BU77" s="1">
        <v>9218577.5</v>
      </c>
      <c r="BV77" s="2">
        <v>0.16627638194826724</v>
      </c>
      <c r="BW77" s="1">
        <v>6675730.3140000002</v>
      </c>
      <c r="BX77" s="6">
        <v>72.416056750621237</v>
      </c>
      <c r="BY77" s="1">
        <v>1473997</v>
      </c>
      <c r="BZ77" s="2">
        <v>15.989419191843862</v>
      </c>
      <c r="CA77" s="1">
        <v>8149727.3140000002</v>
      </c>
      <c r="CB77" s="83">
        <v>88.405475942465088</v>
      </c>
      <c r="CC77" s="171">
        <v>4988775</v>
      </c>
      <c r="CD77" s="34">
        <f t="shared" si="135"/>
        <v>102.38204447016595</v>
      </c>
      <c r="CE77" s="1">
        <v>4872705</v>
      </c>
      <c r="CF77" s="2">
        <v>7.8901022866932069E-2</v>
      </c>
      <c r="CG77" s="1">
        <v>4043221.6</v>
      </c>
      <c r="CH77" s="2">
        <v>82.976941965499663</v>
      </c>
      <c r="CI77" s="1">
        <v>543399</v>
      </c>
      <c r="CJ77" s="2">
        <v>11.151896123405788</v>
      </c>
      <c r="CK77" s="1">
        <v>4586620.5999999996</v>
      </c>
      <c r="CL77" s="83">
        <v>94.128838088905425</v>
      </c>
      <c r="CM77" s="155"/>
      <c r="CN77" s="34"/>
      <c r="CO77" s="154"/>
      <c r="CP77" s="154"/>
      <c r="CQ77" s="154"/>
      <c r="CR77" s="154"/>
      <c r="CS77" s="154"/>
      <c r="CT77" s="154"/>
      <c r="CU77" s="154"/>
      <c r="CV77" s="163"/>
      <c r="CW77" s="3"/>
      <c r="CX77" s="34"/>
      <c r="CY77" s="1"/>
      <c r="CZ77" s="1"/>
      <c r="DA77" s="1"/>
      <c r="DB77" s="1"/>
      <c r="DC77" s="1"/>
      <c r="DD77" s="1"/>
      <c r="DE77" s="1"/>
      <c r="DF77" s="1">
        <f t="shared" si="70"/>
        <v>0</v>
      </c>
      <c r="DG77" s="139"/>
      <c r="DH77" s="138"/>
      <c r="DI77" s="139"/>
      <c r="DJ77" s="159"/>
      <c r="DK77" s="162"/>
      <c r="DL77" s="162"/>
      <c r="DM77" s="162"/>
      <c r="DN77" s="162"/>
      <c r="DO77" s="162"/>
      <c r="DP77" s="162"/>
      <c r="DQ77" s="162">
        <f t="shared" si="47"/>
        <v>0</v>
      </c>
      <c r="DR77" s="162"/>
      <c r="DS77" s="162"/>
      <c r="DT77" s="161"/>
      <c r="DU77" s="3"/>
      <c r="DV77" s="1"/>
      <c r="DW77" s="142">
        <f t="shared" si="77"/>
        <v>0</v>
      </c>
      <c r="DX77" s="1"/>
      <c r="DY77" s="142" t="e">
        <f t="shared" si="78"/>
        <v>#DIV/0!</v>
      </c>
      <c r="DZ77" s="1"/>
      <c r="EA77" s="143" t="e">
        <f t="shared" si="79"/>
        <v>#DIV/0!</v>
      </c>
      <c r="EB77" s="1">
        <f t="shared" si="48"/>
        <v>0</v>
      </c>
      <c r="EC77" s="143" t="e">
        <f t="shared" si="80"/>
        <v>#DIV/0!</v>
      </c>
      <c r="ED77" s="1"/>
      <c r="EE77" s="143" t="e">
        <f t="shared" si="81"/>
        <v>#DIV/0!</v>
      </c>
      <c r="EF77" s="1"/>
      <c r="EG77" s="1"/>
      <c r="EH77" s="142">
        <f t="shared" si="82"/>
        <v>0</v>
      </c>
      <c r="EI77" s="1"/>
      <c r="EJ77" s="142" t="e">
        <f t="shared" si="83"/>
        <v>#DIV/0!</v>
      </c>
      <c r="EK77" s="1"/>
      <c r="EL77" s="143" t="e">
        <f t="shared" si="84"/>
        <v>#DIV/0!</v>
      </c>
      <c r="EM77" s="1">
        <f t="shared" si="49"/>
        <v>0</v>
      </c>
      <c r="EN77" s="143" t="e">
        <f t="shared" si="85"/>
        <v>#DIV/0!</v>
      </c>
      <c r="EO77" s="1"/>
      <c r="EP77" s="169" t="e">
        <f t="shared" si="86"/>
        <v>#DIV/0!</v>
      </c>
      <c r="EQ77" s="3"/>
      <c r="ER77" s="1"/>
      <c r="ES77" s="142">
        <f t="shared" si="87"/>
        <v>0</v>
      </c>
      <c r="ET77" s="1"/>
      <c r="EU77" s="142" t="e">
        <f t="shared" si="88"/>
        <v>#DIV/0!</v>
      </c>
      <c r="EV77" s="1"/>
      <c r="EW77" s="143" t="e">
        <f t="shared" si="89"/>
        <v>#DIV/0!</v>
      </c>
      <c r="EX77" s="1">
        <f>SUM(ET77+EV77)</f>
        <v>0</v>
      </c>
      <c r="EY77" s="143" t="e">
        <f t="shared" si="90"/>
        <v>#DIV/0!</v>
      </c>
      <c r="EZ77" s="1"/>
      <c r="FA77" s="169" t="e">
        <f t="shared" si="91"/>
        <v>#DIV/0!</v>
      </c>
      <c r="FB77" s="3"/>
      <c r="FC77" s="1"/>
      <c r="FD77" s="142">
        <f t="shared" si="92"/>
        <v>0</v>
      </c>
      <c r="FE77" s="1"/>
      <c r="FF77" s="142" t="e">
        <f t="shared" si="93"/>
        <v>#DIV/0!</v>
      </c>
      <c r="FG77" s="1"/>
      <c r="FH77" s="143" t="e">
        <f t="shared" si="94"/>
        <v>#DIV/0!</v>
      </c>
      <c r="FI77" s="1">
        <f>SUM(FE77+FG77)</f>
        <v>0</v>
      </c>
      <c r="FJ77" s="143" t="e">
        <f t="shared" si="95"/>
        <v>#DIV/0!</v>
      </c>
      <c r="FK77" s="1"/>
      <c r="FL77" s="169" t="e">
        <f t="shared" si="96"/>
        <v>#DIV/0!</v>
      </c>
      <c r="FM77" s="155"/>
      <c r="FN77" s="1"/>
      <c r="FO77" s="142">
        <f t="shared" si="97"/>
        <v>0</v>
      </c>
      <c r="FP77" s="1"/>
      <c r="FQ77" s="142" t="e">
        <f t="shared" si="98"/>
        <v>#DIV/0!</v>
      </c>
      <c r="FR77" s="1"/>
      <c r="FS77" s="143" t="e">
        <f t="shared" si="99"/>
        <v>#DIV/0!</v>
      </c>
      <c r="FT77" s="1">
        <f>SUM(FP77+FR77)</f>
        <v>0</v>
      </c>
      <c r="FU77" s="143" t="e">
        <f t="shared" si="100"/>
        <v>#DIV/0!</v>
      </c>
      <c r="FV77" s="1"/>
      <c r="FW77" s="169" t="e">
        <f t="shared" si="101"/>
        <v>#DIV/0!</v>
      </c>
      <c r="FX77" s="3"/>
      <c r="FY77" s="1"/>
      <c r="FZ77" s="142">
        <f t="shared" si="102"/>
        <v>0</v>
      </c>
      <c r="GA77" s="1"/>
      <c r="GB77" s="142" t="e">
        <f t="shared" si="103"/>
        <v>#DIV/0!</v>
      </c>
      <c r="GC77" s="1"/>
      <c r="GD77" s="143" t="e">
        <f t="shared" si="104"/>
        <v>#DIV/0!</v>
      </c>
      <c r="GE77" s="1">
        <f>SUM(GA77+GC77)</f>
        <v>0</v>
      </c>
      <c r="GF77" s="143" t="e">
        <f t="shared" si="105"/>
        <v>#DIV/0!</v>
      </c>
      <c r="GG77" s="1"/>
      <c r="GH77" s="169" t="e">
        <f t="shared" si="106"/>
        <v>#DIV/0!</v>
      </c>
      <c r="GI77" s="3"/>
      <c r="GJ77" s="1"/>
      <c r="GK77" s="142">
        <f t="shared" si="107"/>
        <v>0</v>
      </c>
      <c r="GL77" s="1"/>
      <c r="GM77" s="142" t="e">
        <f t="shared" si="108"/>
        <v>#DIV/0!</v>
      </c>
      <c r="GN77" s="1"/>
      <c r="GO77" s="143" t="e">
        <f t="shared" si="109"/>
        <v>#DIV/0!</v>
      </c>
      <c r="GP77" s="1">
        <f>SUM(GL77+GN77)</f>
        <v>0</v>
      </c>
      <c r="GQ77" s="143" t="e">
        <f t="shared" si="110"/>
        <v>#DIV/0!</v>
      </c>
      <c r="GR77" s="1"/>
      <c r="GS77" s="169" t="e">
        <f t="shared" si="111"/>
        <v>#DIV/0!</v>
      </c>
      <c r="GT77" s="3"/>
      <c r="GU77" s="1"/>
      <c r="GV77" s="142">
        <f t="shared" si="112"/>
        <v>0</v>
      </c>
      <c r="GW77" s="1"/>
      <c r="GX77" s="142" t="e">
        <f t="shared" si="113"/>
        <v>#DIV/0!</v>
      </c>
      <c r="GY77" s="1"/>
      <c r="GZ77" s="143" t="e">
        <f t="shared" si="114"/>
        <v>#DIV/0!</v>
      </c>
      <c r="HA77" s="1">
        <f>SUM(GW77+GY77)</f>
        <v>0</v>
      </c>
      <c r="HB77" s="143" t="e">
        <f t="shared" si="115"/>
        <v>#DIV/0!</v>
      </c>
      <c r="HC77" s="1"/>
      <c r="HD77" s="169" t="e">
        <f t="shared" si="116"/>
        <v>#DIV/0!</v>
      </c>
      <c r="HE77" s="3"/>
      <c r="HF77" s="1"/>
      <c r="HG77" s="142">
        <f t="shared" si="117"/>
        <v>0</v>
      </c>
      <c r="HH77" s="1"/>
      <c r="HI77" s="142" t="e">
        <f t="shared" si="118"/>
        <v>#DIV/0!</v>
      </c>
      <c r="HJ77" s="1"/>
      <c r="HK77" s="143" t="e">
        <f t="shared" si="119"/>
        <v>#DIV/0!</v>
      </c>
      <c r="HL77" s="1">
        <f>SUM(HH77+HJ77)</f>
        <v>0</v>
      </c>
      <c r="HM77" s="143" t="e">
        <f t="shared" si="120"/>
        <v>#DIV/0!</v>
      </c>
      <c r="HN77" s="1"/>
      <c r="HO77" s="169" t="e">
        <f t="shared" si="121"/>
        <v>#DIV/0!</v>
      </c>
      <c r="HP77" s="1"/>
      <c r="HQ77" s="142">
        <f t="shared" si="122"/>
        <v>0</v>
      </c>
      <c r="HR77" s="1"/>
      <c r="HS77" s="142" t="e">
        <f t="shared" si="123"/>
        <v>#DIV/0!</v>
      </c>
      <c r="HT77" s="1"/>
      <c r="HU77" s="139"/>
      <c r="HV77" s="1"/>
      <c r="HW77" s="142">
        <f t="shared" si="124"/>
        <v>0</v>
      </c>
      <c r="HX77" s="1"/>
      <c r="HY77" s="142" t="e">
        <f t="shared" si="125"/>
        <v>#DIV/0!</v>
      </c>
      <c r="HZ77" s="1"/>
      <c r="IA77" s="169" t="e">
        <f t="shared" si="126"/>
        <v>#DIV/0!</v>
      </c>
      <c r="IB77" s="1"/>
      <c r="IC77" s="142">
        <f t="shared" si="127"/>
        <v>0</v>
      </c>
      <c r="ID77" s="1"/>
      <c r="IE77" s="142" t="e">
        <f t="shared" si="128"/>
        <v>#DIV/0!</v>
      </c>
      <c r="IF77" s="1"/>
      <c r="IG77" s="139"/>
      <c r="IH77" s="1"/>
      <c r="II77" s="142">
        <f t="shared" si="129"/>
        <v>0</v>
      </c>
      <c r="IJ77" s="1"/>
      <c r="IK77" s="142" t="e">
        <f t="shared" si="130"/>
        <v>#DIV/0!</v>
      </c>
      <c r="IL77" s="1"/>
      <c r="IM77" s="169" t="e">
        <f t="shared" si="131"/>
        <v>#DIV/0!</v>
      </c>
      <c r="IN77" s="1"/>
      <c r="IO77" s="142">
        <f t="shared" si="132"/>
        <v>0</v>
      </c>
      <c r="IP77" s="1"/>
      <c r="IQ77" s="142" t="e">
        <f t="shared" si="133"/>
        <v>#DIV/0!</v>
      </c>
      <c r="IR77" s="1"/>
      <c r="IS77" s="169" t="e">
        <f t="shared" si="134"/>
        <v>#DIV/0!</v>
      </c>
    </row>
    <row r="78" spans="1:253" x14ac:dyDescent="0.2">
      <c r="A78" s="193" t="s">
        <v>19</v>
      </c>
      <c r="B78" s="47">
        <v>32707853.002000004</v>
      </c>
      <c r="C78" s="52">
        <f t="shared" si="146"/>
        <v>78.490281812770519</v>
      </c>
      <c r="D78" s="23">
        <v>45261182.842</v>
      </c>
      <c r="E78" s="23">
        <v>41671213.616000004</v>
      </c>
      <c r="F78" s="29">
        <v>0.48322798937527484</v>
      </c>
      <c r="G78" s="23">
        <v>0</v>
      </c>
      <c r="H78" s="23">
        <v>41671213.616000004</v>
      </c>
      <c r="I78" s="23">
        <v>18833982.524</v>
      </c>
      <c r="J78" s="29">
        <v>45.19662589516841</v>
      </c>
      <c r="K78" s="7">
        <v>17966546.021000005</v>
      </c>
      <c r="L78" s="29">
        <v>43.115005448513273</v>
      </c>
      <c r="M78" s="23">
        <v>36800528.545000002</v>
      </c>
      <c r="N78" s="54">
        <v>88.311631343681668</v>
      </c>
      <c r="O78" s="3">
        <v>29156792.467</v>
      </c>
      <c r="P78" s="52">
        <f t="shared" si="147"/>
        <v>95.632634411366197</v>
      </c>
      <c r="Q78" s="1">
        <v>42240000</v>
      </c>
      <c r="R78" s="1">
        <v>30488329.267999999</v>
      </c>
      <c r="S78" s="2">
        <v>0.29031052313794098</v>
      </c>
      <c r="T78" s="1">
        <v>0</v>
      </c>
      <c r="U78" s="1">
        <v>30488329.267999999</v>
      </c>
      <c r="V78" s="1">
        <v>13405797.404999999</v>
      </c>
      <c r="W78" s="2">
        <v>43.970259200363863</v>
      </c>
      <c r="X78" s="1">
        <v>13448726.143000001</v>
      </c>
      <c r="Y78" s="2">
        <v>44.1110630391792</v>
      </c>
      <c r="Z78" s="1">
        <v>26854523.548</v>
      </c>
      <c r="AA78" s="4">
        <v>88.08132223954307</v>
      </c>
      <c r="AB78" s="138">
        <v>36235572.901000001</v>
      </c>
      <c r="AC78" s="52">
        <f t="shared" si="148"/>
        <v>85.435115616877496</v>
      </c>
      <c r="AD78" s="1">
        <v>53001155.096000001</v>
      </c>
      <c r="AE78" s="1">
        <v>42412973.446999997</v>
      </c>
      <c r="AF78" s="6">
        <v>0.49564962840584054</v>
      </c>
      <c r="AG78" s="1">
        <v>0</v>
      </c>
      <c r="AH78" s="1">
        <v>42412973.446999997</v>
      </c>
      <c r="AI78" s="1">
        <v>28789670.822999999</v>
      </c>
      <c r="AJ78" s="11">
        <v>67.879397465438444</v>
      </c>
      <c r="AK78" s="1">
        <v>12249993.006000001</v>
      </c>
      <c r="AL78" s="11">
        <v>28.88265549527625</v>
      </c>
      <c r="AM78" s="1">
        <v>41039663.828999996</v>
      </c>
      <c r="AN78" s="86">
        <v>96.762052960714698</v>
      </c>
      <c r="AO78" s="3">
        <v>30496413.344000001</v>
      </c>
      <c r="AP78" s="52">
        <f t="shared" si="149"/>
        <v>49.197141958433185</v>
      </c>
      <c r="AQ78" s="1">
        <v>61988180.878000006</v>
      </c>
      <c r="AR78" s="6">
        <v>0.78648466731872746</v>
      </c>
      <c r="AS78" s="1">
        <v>26773947.490000002</v>
      </c>
      <c r="AT78" s="6">
        <v>43.192020012160484</v>
      </c>
      <c r="AU78" s="1">
        <v>23487434.824999999</v>
      </c>
      <c r="AV78" s="6">
        <v>37.89018243852972</v>
      </c>
      <c r="AW78" s="1">
        <v>50261382.314999998</v>
      </c>
      <c r="AX78" s="4">
        <v>81.082202450690204</v>
      </c>
      <c r="AY78" s="3">
        <v>16110487.01</v>
      </c>
      <c r="AZ78" s="170">
        <f t="shared" si="150"/>
        <v>38.173561855710268</v>
      </c>
      <c r="BA78" s="1">
        <v>42203258.556000009</v>
      </c>
      <c r="BB78" s="6">
        <v>0.54663500589447611</v>
      </c>
      <c r="BC78" s="1">
        <v>19125116.377</v>
      </c>
      <c r="BD78" s="6">
        <v>45.316681771438702</v>
      </c>
      <c r="BE78" s="1">
        <v>22979438.303999998</v>
      </c>
      <c r="BF78" s="6">
        <v>54.44944084947447</v>
      </c>
      <c r="BG78" s="1">
        <v>42104554.680999994</v>
      </c>
      <c r="BH78" s="4">
        <v>99.766122620913151</v>
      </c>
      <c r="BI78" s="156">
        <v>21478086.805</v>
      </c>
      <c r="BJ78" s="170">
        <f t="shared" si="151"/>
        <v>29.993138953219013</v>
      </c>
      <c r="BK78" s="1">
        <v>71610000.002000004</v>
      </c>
      <c r="BL78" s="6">
        <v>0.90030719494955613</v>
      </c>
      <c r="BM78" s="1">
        <v>16082868.276000001</v>
      </c>
      <c r="BN78" s="6">
        <v>22.458969802472868</v>
      </c>
      <c r="BO78" s="1">
        <v>27784074.235000003</v>
      </c>
      <c r="BP78" s="6">
        <v>38.799154076559169</v>
      </c>
      <c r="BQ78" s="1">
        <v>43866942.511000007</v>
      </c>
      <c r="BR78" s="4">
        <v>61.258123879032034</v>
      </c>
      <c r="BS78" s="155"/>
      <c r="BT78" s="66"/>
      <c r="BU78" s="154"/>
      <c r="BV78" s="154"/>
      <c r="BW78" s="154"/>
      <c r="BX78" s="143"/>
      <c r="BY78" s="154"/>
      <c r="BZ78" s="154"/>
      <c r="CA78" s="154"/>
      <c r="CB78" s="163"/>
      <c r="CC78" s="155"/>
      <c r="CD78" s="34"/>
      <c r="CE78" s="154"/>
      <c r="CF78" s="154"/>
      <c r="CG78" s="154"/>
      <c r="CH78" s="154"/>
      <c r="CI78" s="154"/>
      <c r="CJ78" s="154"/>
      <c r="CK78" s="154"/>
      <c r="CL78" s="163"/>
      <c r="CM78" s="155"/>
      <c r="CN78" s="34"/>
      <c r="CO78" s="154"/>
      <c r="CP78" s="154"/>
      <c r="CQ78" s="154"/>
      <c r="CR78" s="154"/>
      <c r="CS78" s="154"/>
      <c r="CT78" s="154"/>
      <c r="CU78" s="154"/>
      <c r="CV78" s="163"/>
      <c r="CW78" s="3"/>
      <c r="CX78" s="34"/>
      <c r="CY78" s="1"/>
      <c r="CZ78" s="1"/>
      <c r="DA78" s="1"/>
      <c r="DB78" s="1"/>
      <c r="DC78" s="1"/>
      <c r="DD78" s="1"/>
      <c r="DE78" s="1"/>
      <c r="DF78" s="1">
        <f t="shared" si="70"/>
        <v>0</v>
      </c>
      <c r="DG78" s="139"/>
      <c r="DH78" s="138"/>
      <c r="DI78" s="139"/>
      <c r="DJ78" s="159"/>
      <c r="DK78" s="162"/>
      <c r="DL78" s="162"/>
      <c r="DM78" s="162"/>
      <c r="DN78" s="162"/>
      <c r="DO78" s="162"/>
      <c r="DP78" s="162"/>
      <c r="DQ78" s="162">
        <f t="shared" si="47"/>
        <v>0</v>
      </c>
      <c r="DR78" s="162"/>
      <c r="DS78" s="162"/>
      <c r="DT78" s="161"/>
      <c r="DU78" s="3"/>
      <c r="DV78" s="1"/>
      <c r="DW78" s="142">
        <f t="shared" si="77"/>
        <v>0</v>
      </c>
      <c r="DX78" s="1"/>
      <c r="DY78" s="142" t="e">
        <f t="shared" si="78"/>
        <v>#DIV/0!</v>
      </c>
      <c r="DZ78" s="1"/>
      <c r="EA78" s="143" t="e">
        <f t="shared" si="79"/>
        <v>#DIV/0!</v>
      </c>
      <c r="EB78" s="1">
        <f t="shared" si="48"/>
        <v>0</v>
      </c>
      <c r="EC78" s="143" t="e">
        <f t="shared" si="80"/>
        <v>#DIV/0!</v>
      </c>
      <c r="ED78" s="1"/>
      <c r="EE78" s="143" t="e">
        <f t="shared" si="81"/>
        <v>#DIV/0!</v>
      </c>
      <c r="EF78" s="1"/>
      <c r="EG78" s="1"/>
      <c r="EH78" s="142">
        <f t="shared" si="82"/>
        <v>0</v>
      </c>
      <c r="EI78" s="1"/>
      <c r="EJ78" s="142" t="e">
        <f t="shared" si="83"/>
        <v>#DIV/0!</v>
      </c>
      <c r="EK78" s="1"/>
      <c r="EL78" s="143" t="e">
        <f t="shared" si="84"/>
        <v>#DIV/0!</v>
      </c>
      <c r="EM78" s="1">
        <f>SUM(EI78+EK78)</f>
        <v>0</v>
      </c>
      <c r="EN78" s="143" t="e">
        <f t="shared" si="85"/>
        <v>#DIV/0!</v>
      </c>
      <c r="EO78" s="1"/>
      <c r="EP78" s="169" t="e">
        <f t="shared" si="86"/>
        <v>#DIV/0!</v>
      </c>
      <c r="EQ78" s="3"/>
      <c r="ER78" s="1"/>
      <c r="ES78" s="142">
        <f t="shared" si="87"/>
        <v>0</v>
      </c>
      <c r="ET78" s="1"/>
      <c r="EU78" s="142" t="e">
        <f t="shared" si="88"/>
        <v>#DIV/0!</v>
      </c>
      <c r="EV78" s="1"/>
      <c r="EW78" s="143" t="e">
        <f t="shared" si="89"/>
        <v>#DIV/0!</v>
      </c>
      <c r="EX78" s="1">
        <f>SUM(ET78+EV78)</f>
        <v>0</v>
      </c>
      <c r="EY78" s="143" t="e">
        <f t="shared" si="90"/>
        <v>#DIV/0!</v>
      </c>
      <c r="EZ78" s="1"/>
      <c r="FA78" s="169" t="e">
        <f t="shared" si="91"/>
        <v>#DIV/0!</v>
      </c>
      <c r="FB78" s="3"/>
      <c r="FC78" s="1"/>
      <c r="FD78" s="142">
        <f t="shared" si="92"/>
        <v>0</v>
      </c>
      <c r="FE78" s="1"/>
      <c r="FF78" s="142" t="e">
        <f t="shared" si="93"/>
        <v>#DIV/0!</v>
      </c>
      <c r="FG78" s="1"/>
      <c r="FH78" s="143" t="e">
        <f t="shared" si="94"/>
        <v>#DIV/0!</v>
      </c>
      <c r="FI78" s="1">
        <f>SUM(FE78+FG78)</f>
        <v>0</v>
      </c>
      <c r="FJ78" s="143" t="e">
        <f t="shared" si="95"/>
        <v>#DIV/0!</v>
      </c>
      <c r="FK78" s="1"/>
      <c r="FL78" s="169" t="e">
        <f t="shared" si="96"/>
        <v>#DIV/0!</v>
      </c>
      <c r="FM78" s="155"/>
      <c r="FN78" s="1"/>
      <c r="FO78" s="142">
        <f t="shared" si="97"/>
        <v>0</v>
      </c>
      <c r="FP78" s="1"/>
      <c r="FQ78" s="142" t="e">
        <f t="shared" si="98"/>
        <v>#DIV/0!</v>
      </c>
      <c r="FR78" s="1"/>
      <c r="FS78" s="143" t="e">
        <f t="shared" si="99"/>
        <v>#DIV/0!</v>
      </c>
      <c r="FT78" s="1">
        <f>SUM(FP78+FR78)</f>
        <v>0</v>
      </c>
      <c r="FU78" s="143" t="e">
        <f t="shared" si="100"/>
        <v>#DIV/0!</v>
      </c>
      <c r="FV78" s="1"/>
      <c r="FW78" s="169" t="e">
        <f t="shared" si="101"/>
        <v>#DIV/0!</v>
      </c>
      <c r="FX78" s="3"/>
      <c r="FY78" s="1"/>
      <c r="FZ78" s="142">
        <f t="shared" si="102"/>
        <v>0</v>
      </c>
      <c r="GA78" s="1"/>
      <c r="GB78" s="142" t="e">
        <f t="shared" si="103"/>
        <v>#DIV/0!</v>
      </c>
      <c r="GC78" s="1"/>
      <c r="GD78" s="143" t="e">
        <f t="shared" si="104"/>
        <v>#DIV/0!</v>
      </c>
      <c r="GE78" s="1">
        <f>SUM(GA78+GC78)</f>
        <v>0</v>
      </c>
      <c r="GF78" s="143" t="e">
        <f t="shared" si="105"/>
        <v>#DIV/0!</v>
      </c>
      <c r="GG78" s="1"/>
      <c r="GH78" s="169" t="e">
        <f t="shared" si="106"/>
        <v>#DIV/0!</v>
      </c>
      <c r="GI78" s="3"/>
      <c r="GJ78" s="1"/>
      <c r="GK78" s="142">
        <f t="shared" si="107"/>
        <v>0</v>
      </c>
      <c r="GL78" s="1"/>
      <c r="GM78" s="142" t="e">
        <f t="shared" si="108"/>
        <v>#DIV/0!</v>
      </c>
      <c r="GN78" s="1"/>
      <c r="GO78" s="143" t="e">
        <f t="shared" si="109"/>
        <v>#DIV/0!</v>
      </c>
      <c r="GP78" s="1">
        <f>SUM(GL78+GN78)</f>
        <v>0</v>
      </c>
      <c r="GQ78" s="143" t="e">
        <f t="shared" si="110"/>
        <v>#DIV/0!</v>
      </c>
      <c r="GR78" s="1"/>
      <c r="GS78" s="169" t="e">
        <f t="shared" si="111"/>
        <v>#DIV/0!</v>
      </c>
      <c r="GT78" s="3"/>
      <c r="GU78" s="1"/>
      <c r="GV78" s="142">
        <f t="shared" si="112"/>
        <v>0</v>
      </c>
      <c r="GW78" s="1"/>
      <c r="GX78" s="142" t="e">
        <f t="shared" si="113"/>
        <v>#DIV/0!</v>
      </c>
      <c r="GY78" s="1"/>
      <c r="GZ78" s="143" t="e">
        <f t="shared" si="114"/>
        <v>#DIV/0!</v>
      </c>
      <c r="HA78" s="1">
        <f>SUM(GW78+GY78)</f>
        <v>0</v>
      </c>
      <c r="HB78" s="143" t="e">
        <f t="shared" si="115"/>
        <v>#DIV/0!</v>
      </c>
      <c r="HC78" s="1"/>
      <c r="HD78" s="169" t="e">
        <f t="shared" si="116"/>
        <v>#DIV/0!</v>
      </c>
      <c r="HE78" s="3"/>
      <c r="HF78" s="1"/>
      <c r="HG78" s="142">
        <f t="shared" si="117"/>
        <v>0</v>
      </c>
      <c r="HH78" s="1"/>
      <c r="HI78" s="142" t="e">
        <f t="shared" si="118"/>
        <v>#DIV/0!</v>
      </c>
      <c r="HJ78" s="1"/>
      <c r="HK78" s="143" t="e">
        <f t="shared" si="119"/>
        <v>#DIV/0!</v>
      </c>
      <c r="HL78" s="1">
        <f>SUM(HH78+HJ78)</f>
        <v>0</v>
      </c>
      <c r="HM78" s="143" t="e">
        <f t="shared" si="120"/>
        <v>#DIV/0!</v>
      </c>
      <c r="HN78" s="1"/>
      <c r="HO78" s="169" t="e">
        <f t="shared" si="121"/>
        <v>#DIV/0!</v>
      </c>
      <c r="HP78" s="1"/>
      <c r="HQ78" s="142">
        <f t="shared" si="122"/>
        <v>0</v>
      </c>
      <c r="HR78" s="1"/>
      <c r="HS78" s="142" t="e">
        <f t="shared" si="123"/>
        <v>#DIV/0!</v>
      </c>
      <c r="HT78" s="1"/>
      <c r="HU78" s="139"/>
      <c r="HV78" s="1"/>
      <c r="HW78" s="142">
        <f t="shared" si="124"/>
        <v>0</v>
      </c>
      <c r="HX78" s="1"/>
      <c r="HY78" s="142" t="e">
        <f t="shared" si="125"/>
        <v>#DIV/0!</v>
      </c>
      <c r="HZ78" s="1"/>
      <c r="IA78" s="169" t="e">
        <f t="shared" si="126"/>
        <v>#DIV/0!</v>
      </c>
      <c r="IB78" s="1"/>
      <c r="IC78" s="142">
        <f t="shared" si="127"/>
        <v>0</v>
      </c>
      <c r="ID78" s="1"/>
      <c r="IE78" s="142" t="e">
        <f t="shared" si="128"/>
        <v>#DIV/0!</v>
      </c>
      <c r="IF78" s="1"/>
      <c r="IG78" s="139"/>
      <c r="IH78" s="1"/>
      <c r="II78" s="142">
        <f t="shared" si="129"/>
        <v>0</v>
      </c>
      <c r="IJ78" s="1"/>
      <c r="IK78" s="142" t="e">
        <f t="shared" si="130"/>
        <v>#DIV/0!</v>
      </c>
      <c r="IL78" s="1"/>
      <c r="IM78" s="169" t="e">
        <f t="shared" si="131"/>
        <v>#DIV/0!</v>
      </c>
      <c r="IN78" s="1"/>
      <c r="IO78" s="142">
        <f t="shared" si="132"/>
        <v>0</v>
      </c>
      <c r="IP78" s="1"/>
      <c r="IQ78" s="142" t="e">
        <f t="shared" si="133"/>
        <v>#DIV/0!</v>
      </c>
      <c r="IR78" s="1"/>
      <c r="IS78" s="169" t="e">
        <f t="shared" si="134"/>
        <v>#DIV/0!</v>
      </c>
    </row>
    <row r="79" spans="1:253" s="96" customFormat="1" x14ac:dyDescent="0.2">
      <c r="A79" s="198" t="s">
        <v>20</v>
      </c>
      <c r="B79" s="50">
        <f>SUM(B67:B78)</f>
        <v>1972808611.7530003</v>
      </c>
      <c r="C79" s="41">
        <f t="shared" si="146"/>
        <v>87.659547959967554</v>
      </c>
      <c r="D79" s="42">
        <f>SUM(D67:D78)</f>
        <v>2184087234.7190003</v>
      </c>
      <c r="E79" s="40">
        <f>SUM(E67:E78)</f>
        <v>2250534776.4900002</v>
      </c>
      <c r="F79" s="41">
        <f>SUM(E79/E$82)*100</f>
        <v>26.097665527188617</v>
      </c>
      <c r="G79" s="40">
        <f>SUM(G67:G78)</f>
        <v>76187000</v>
      </c>
      <c r="H79" s="40">
        <f>SUM(H67:H78)</f>
        <v>2174347776.4900002</v>
      </c>
      <c r="I79" s="40">
        <f>SUM(I67:I78)</f>
        <v>1302004997.931</v>
      </c>
      <c r="J79" s="41">
        <f>SUM(I79/E79)*100</f>
        <v>57.853138353260427</v>
      </c>
      <c r="K79" s="40">
        <f>SUM(K67:K78)</f>
        <v>594377119.3690002</v>
      </c>
      <c r="L79" s="41">
        <f>SUM(K79/E79)*100</f>
        <v>26.410483658288904</v>
      </c>
      <c r="M79" s="40">
        <f>SUM(M67:M78)</f>
        <v>1896382117.3</v>
      </c>
      <c r="N79" s="43">
        <f>SUM(M79/E79)*100</f>
        <v>84.263622011549316</v>
      </c>
      <c r="O79" s="39">
        <f>SUM(O67:O78)</f>
        <v>3513717582.368</v>
      </c>
      <c r="P79" s="41">
        <f t="shared" si="147"/>
        <v>78.937631850676595</v>
      </c>
      <c r="Q79" s="42">
        <f>SUM(Q67:Q78)</f>
        <v>4290323493.0339999</v>
      </c>
      <c r="R79" s="40">
        <f>SUM(R67:R78)</f>
        <v>4451257910.8210011</v>
      </c>
      <c r="S79" s="85">
        <v>42.384972995836222</v>
      </c>
      <c r="T79" s="42">
        <f>SUM(T67:T78)</f>
        <v>95400044.701000005</v>
      </c>
      <c r="U79" s="42">
        <f>SUM(U67:U78)</f>
        <v>4355857866.1200008</v>
      </c>
      <c r="V79" s="40">
        <f>SUM(V67:V78)</f>
        <v>3007332431.4909997</v>
      </c>
      <c r="W79" s="85">
        <v>67.561406050639732</v>
      </c>
      <c r="X79" s="40">
        <f>SUM(X67:X78)</f>
        <v>752232241.99199975</v>
      </c>
      <c r="Y79" s="85">
        <v>16.899318284014154</v>
      </c>
      <c r="Z79" s="40">
        <f>SUM(Z67:Z78)</f>
        <v>3759564673.4829998</v>
      </c>
      <c r="AA79" s="82">
        <v>84.460724334653889</v>
      </c>
      <c r="AB79" s="49">
        <f>SUM(AB67:AB78)</f>
        <v>2915226760.5699997</v>
      </c>
      <c r="AC79" s="41">
        <f t="shared" si="148"/>
        <v>90.70542634128779</v>
      </c>
      <c r="AD79" s="42">
        <f>SUM(AD67:AD78)</f>
        <v>3902009131.5670004</v>
      </c>
      <c r="AE79" s="40">
        <f>SUM(AE67:AE78)</f>
        <v>3213949681.0270004</v>
      </c>
      <c r="AF79" s="177">
        <v>37.559096560554401</v>
      </c>
      <c r="AG79" s="42">
        <f>SUM(AG67:AG78)</f>
        <v>0</v>
      </c>
      <c r="AH79" s="40">
        <f>SUM(AH67:AH78)</f>
        <v>3213949681.0270004</v>
      </c>
      <c r="AI79" s="40">
        <f>SUM(AI67:AI78)</f>
        <v>2343880738.776</v>
      </c>
      <c r="AJ79" s="173">
        <v>72.92835829424142</v>
      </c>
      <c r="AK79" s="40">
        <f>SUM(AK67:AK78)</f>
        <v>637234994.796</v>
      </c>
      <c r="AL79" s="173">
        <v>19.827161531426807</v>
      </c>
      <c r="AM79" s="40">
        <f>SUM(AM67:AM78)</f>
        <v>2981115733.572</v>
      </c>
      <c r="AN79" s="85">
        <v>92.755519825668216</v>
      </c>
      <c r="AO79" s="68">
        <f>SUM(AO67:AO78)</f>
        <v>2482486945.1589999</v>
      </c>
      <c r="AP79" s="41">
        <f t="shared" si="149"/>
        <v>87.855515663466534</v>
      </c>
      <c r="AQ79" s="40">
        <f>SUM(AQ67:AQ78)</f>
        <v>2825647230.4689994</v>
      </c>
      <c r="AR79" s="17">
        <v>35.850837861967541</v>
      </c>
      <c r="AS79" s="40">
        <f>SUM(AS67:AS78)</f>
        <v>2163069089.4419994</v>
      </c>
      <c r="AT79" s="17">
        <v>76.551278804996983</v>
      </c>
      <c r="AU79" s="40">
        <f>SUM(AU67:AU78)</f>
        <v>498490517.59999996</v>
      </c>
      <c r="AV79" s="17">
        <v>17.64164019573175</v>
      </c>
      <c r="AW79" s="40">
        <f>SUM(AW67:AW78)</f>
        <v>2661559607.0419998</v>
      </c>
      <c r="AX79" s="19">
        <v>94.192919000728736</v>
      </c>
      <c r="AY79" s="68">
        <f>SUM(AY67:AY78)</f>
        <v>1918799221.0770004</v>
      </c>
      <c r="AZ79" s="17">
        <f t="shared" si="150"/>
        <v>88.845318410768243</v>
      </c>
      <c r="BA79" s="40">
        <f>SUM(BA67:BA78)</f>
        <v>2159707743.0750003</v>
      </c>
      <c r="BB79" s="17">
        <v>27.9734763442409</v>
      </c>
      <c r="BC79" s="40">
        <f>SUM(BC67:BC78)</f>
        <v>1640653476.5720003</v>
      </c>
      <c r="BD79" s="17">
        <v>75.966458046588812</v>
      </c>
      <c r="BE79" s="40">
        <f>SUM(BE67:BE78)</f>
        <v>359102131.60100001</v>
      </c>
      <c r="BF79" s="17">
        <v>16.627348434177904</v>
      </c>
      <c r="BG79" s="40">
        <f>SUM(BG67:BG78)</f>
        <v>1999755608.1730001</v>
      </c>
      <c r="BH79" s="19">
        <v>92.59380648076673</v>
      </c>
      <c r="BI79" s="68">
        <f>SUM(BI67:BI78)</f>
        <v>1912742242.2689998</v>
      </c>
      <c r="BJ79" s="17">
        <f t="shared" si="151"/>
        <v>85.050004596098105</v>
      </c>
      <c r="BK79" s="40">
        <f>SUM(BK67:BK78)</f>
        <v>2248961950.5049996</v>
      </c>
      <c r="BL79" s="17">
        <v>28.274774824059335</v>
      </c>
      <c r="BM79" s="40">
        <f>SUM(BM67:BM78)</f>
        <v>1618424385.233</v>
      </c>
      <c r="BN79" s="17">
        <v>71.963173270654323</v>
      </c>
      <c r="BO79" s="40">
        <f>SUM(BO67:BO78)</f>
        <v>321541683.39499992</v>
      </c>
      <c r="BP79" s="17">
        <v>14.297337637161823</v>
      </c>
      <c r="BQ79" s="40">
        <f>SUM(BQ67:BQ78)</f>
        <v>1939966068.628</v>
      </c>
      <c r="BR79" s="19">
        <v>86.260510907816141</v>
      </c>
      <c r="BS79" s="68">
        <f>SUM(BS67:BS78)</f>
        <v>1475687716.5</v>
      </c>
      <c r="BT79" s="65">
        <f t="shared" si="152"/>
        <v>82.350812645847498</v>
      </c>
      <c r="BU79" s="40">
        <f>SUM(BU67:BU78)</f>
        <v>1791952828.5</v>
      </c>
      <c r="BV79" s="34">
        <f>SUM(BU79/BU$82)*100</f>
        <v>30.85228120502163</v>
      </c>
      <c r="BW79" s="40">
        <f>SUM(BW67:BW78)</f>
        <v>1359829842.3139999</v>
      </c>
      <c r="BX79" s="34">
        <f>SUM(BW79/BU79)*100</f>
        <v>75.885359295550231</v>
      </c>
      <c r="BY79" s="40">
        <f>SUM(BY67:BY78)</f>
        <v>188540135</v>
      </c>
      <c r="BZ79" s="34">
        <f>SUM(BY79/BU79)*100</f>
        <v>10.521489851818384</v>
      </c>
      <c r="CA79" s="40">
        <f>SUM(CA67:CA78)</f>
        <v>1548369977.3139999</v>
      </c>
      <c r="CB79" s="33">
        <f>SUM(CA79/BU79)*100</f>
        <v>86.406849147368604</v>
      </c>
      <c r="CC79" s="68">
        <f>SUM(CC67:CC78)</f>
        <v>2641898716</v>
      </c>
      <c r="CD79" s="34">
        <f t="shared" si="135"/>
        <v>80.915918337422568</v>
      </c>
      <c r="CE79" s="40">
        <f>SUM(CE67:CE78)</f>
        <v>3264992563</v>
      </c>
      <c r="CF79" s="34">
        <f>SUM(CE79/CE$82)*100</f>
        <v>51.493632189974278</v>
      </c>
      <c r="CG79" s="40">
        <f>SUM(CG67:CG78)</f>
        <v>1901920927.9099998</v>
      </c>
      <c r="CH79" s="44">
        <f>SUM(CG79/CE79)*100</f>
        <v>58.251922208436582</v>
      </c>
      <c r="CI79" s="40">
        <f>SUM(CI67:CI78)</f>
        <v>357184654</v>
      </c>
      <c r="CJ79" s="44">
        <f>SUM(CI79/CE79)*100</f>
        <v>10.939830554217405</v>
      </c>
      <c r="CK79" s="40">
        <f>SUM(CK67:CK78)</f>
        <v>2259105581.9099998</v>
      </c>
      <c r="CL79" s="18">
        <f>SUM(CK79/CE79)*100</f>
        <v>69.191752762653991</v>
      </c>
      <c r="CM79" s="68">
        <f>SUM(CM67:CM78)</f>
        <v>2465968760.4000001</v>
      </c>
      <c r="CN79" s="34">
        <f t="shared" si="153"/>
        <v>95.909383559688479</v>
      </c>
      <c r="CO79" s="40">
        <f>SUM(CO67:CO78)</f>
        <v>2571144416.6100006</v>
      </c>
      <c r="CP79" s="44">
        <f>SUM(CO79/CO$82)*100</f>
        <v>50.084796905144394</v>
      </c>
      <c r="CQ79" s="40">
        <f>SUM(CQ67:CQ78)</f>
        <v>2056561250.1919999</v>
      </c>
      <c r="CR79" s="44">
        <f>SUM(CQ79/CO79)*100</f>
        <v>79.986220801378877</v>
      </c>
      <c r="CS79" s="40">
        <f>SUM(CS67:CS78)</f>
        <v>336813315.30000001</v>
      </c>
      <c r="CT79" s="44">
        <f>SUM(CS79/CO79)*100</f>
        <v>13.099743177556755</v>
      </c>
      <c r="CU79" s="40">
        <f>SUM(CU67:CU78)</f>
        <v>2393374565.4920001</v>
      </c>
      <c r="CV79" s="18">
        <f>SUM(CU79/CO79)*100</f>
        <v>93.085963978935638</v>
      </c>
      <c r="CW79" s="68">
        <f>SUM(CW67:CW78)</f>
        <v>1631397370.5999999</v>
      </c>
      <c r="CX79" s="34">
        <f t="shared" si="154"/>
        <v>97.803109466093261</v>
      </c>
      <c r="CY79" s="160"/>
      <c r="CZ79" s="40">
        <f>SUM(CZ67:CZ78)</f>
        <v>1668042437.0000002</v>
      </c>
      <c r="DA79" s="44">
        <f>SUM(CZ79/CZ$82)*100</f>
        <v>53.068359909980636</v>
      </c>
      <c r="DB79" s="40">
        <f>SUM(DB67:DB78)</f>
        <v>1289060471.5</v>
      </c>
      <c r="DC79" s="44">
        <f>SUM(DB79/CZ79)*100</f>
        <v>77.279836705977033</v>
      </c>
      <c r="DD79" s="40">
        <f>SUM(DD67:DD78)</f>
        <v>251274796.5</v>
      </c>
      <c r="DE79" s="44">
        <f>SUM(DD79/CZ79)*100</f>
        <v>15.064052983683171</v>
      </c>
      <c r="DF79" s="40">
        <f>SUM(DF67:DF78)</f>
        <v>1540335268</v>
      </c>
      <c r="DG79" s="18">
        <f>SUM(DF79/CZ79)*100</f>
        <v>92.343889689660202</v>
      </c>
      <c r="DH79" s="50"/>
      <c r="DI79" s="18">
        <f>SUM(DH79/CZ79)*100</f>
        <v>0</v>
      </c>
      <c r="DJ79" s="165"/>
      <c r="DK79" s="39">
        <f>SUM(DK67:DK78)</f>
        <v>1397807353.8</v>
      </c>
      <c r="DL79" s="166">
        <f>SUM(DK79/DK$82)*100</f>
        <v>49.084141675011708</v>
      </c>
      <c r="DM79" s="39">
        <f>SUM(DM67:DM78)</f>
        <v>1082972262.7</v>
      </c>
      <c r="DN79" s="166">
        <f>SUM(DM79/DK79)*100</f>
        <v>77.476503450628798</v>
      </c>
      <c r="DO79" s="39">
        <f>SUM(DO67:DO78)</f>
        <v>162623465.80000001</v>
      </c>
      <c r="DP79" s="34">
        <f>SUM(DO79/DK79)*100</f>
        <v>11.634183019419741</v>
      </c>
      <c r="DQ79" s="39">
        <f>SUM(DQ67:DQ78)</f>
        <v>1245595728.4999998</v>
      </c>
      <c r="DR79" s="34">
        <f>SUM(DQ79/DK79)*100</f>
        <v>89.11068647004852</v>
      </c>
      <c r="DS79" s="39">
        <f>SUM(DS67:DS78)</f>
        <v>1277659060.5999999</v>
      </c>
      <c r="DT79" s="33">
        <f>SUM(DS79/DK79)*100</f>
        <v>91.404517019217863</v>
      </c>
      <c r="DU79" s="39">
        <f>SUM(DU67:DU78)</f>
        <v>594806552</v>
      </c>
      <c r="DV79" s="39">
        <f>SUM(DV67:DV78)</f>
        <v>1254223341.2</v>
      </c>
      <c r="DW79" s="166">
        <f t="shared" si="77"/>
        <v>66.196324349656408</v>
      </c>
      <c r="DX79" s="39">
        <f>SUM(DX67:DX78)</f>
        <v>1000331705.0999999</v>
      </c>
      <c r="DY79" s="166">
        <f t="shared" si="78"/>
        <v>79.757063374607199</v>
      </c>
      <c r="DZ79" s="39">
        <f>SUM(DZ67:DZ78)</f>
        <v>114561060.10000001</v>
      </c>
      <c r="EA79" s="34">
        <f t="shared" si="79"/>
        <v>9.134023928337335</v>
      </c>
      <c r="EB79" s="39">
        <f>SUM(EB67:EB78)</f>
        <v>1114892765.2</v>
      </c>
      <c r="EC79" s="34">
        <f t="shared" si="80"/>
        <v>88.891087302944541</v>
      </c>
      <c r="ED79" s="39">
        <f>SUM(ED67:ED78)</f>
        <v>1090774845.5</v>
      </c>
      <c r="EE79" s="34">
        <f t="shared" si="81"/>
        <v>109.04131498970722</v>
      </c>
      <c r="EF79" s="160"/>
      <c r="EG79" s="39">
        <f>SUM(EG67:EG78)</f>
        <v>1147030359.3</v>
      </c>
      <c r="EH79" s="166">
        <f t="shared" si="82"/>
        <v>74.923766662241903</v>
      </c>
      <c r="EI79" s="39">
        <f>SUM(EI67:EI78)</f>
        <v>867193765.79999995</v>
      </c>
      <c r="EJ79" s="166">
        <f t="shared" si="83"/>
        <v>75.603383883337116</v>
      </c>
      <c r="EK79" s="39">
        <f>SUM(EK67:EK78)</f>
        <v>101684919.49999999</v>
      </c>
      <c r="EL79" s="34">
        <f t="shared" si="84"/>
        <v>8.8650591220667785</v>
      </c>
      <c r="EM79" s="39">
        <f>SUM(EM67:EM78)</f>
        <v>968878685.29999995</v>
      </c>
      <c r="EN79" s="34">
        <f t="shared" si="85"/>
        <v>84.468443005403898</v>
      </c>
      <c r="EO79" s="39">
        <f>SUM(EO67:EO78)</f>
        <v>902467884.69999993</v>
      </c>
      <c r="EP79" s="33">
        <f t="shared" si="86"/>
        <v>78.678639792128124</v>
      </c>
      <c r="EQ79" s="39">
        <f>SUM(EQ67:EQ78)</f>
        <v>0</v>
      </c>
      <c r="ER79" s="39">
        <f>SUM(ER67:ER78)</f>
        <v>972027997.80000007</v>
      </c>
      <c r="ES79" s="166">
        <f t="shared" si="87"/>
        <v>74.726412843548331</v>
      </c>
      <c r="ET79" s="39">
        <f>SUM(ET67:ET78)</f>
        <v>750116104.39999986</v>
      </c>
      <c r="EU79" s="166">
        <f t="shared" si="88"/>
        <v>77.17021588861067</v>
      </c>
      <c r="EV79" s="39">
        <f>SUM(EV67:EV78)</f>
        <v>121183002.7</v>
      </c>
      <c r="EW79" s="34">
        <f t="shared" si="89"/>
        <v>12.467028004777085</v>
      </c>
      <c r="EX79" s="39">
        <f>SUM(EX67:EX78)</f>
        <v>871299107.0999999</v>
      </c>
      <c r="EY79" s="34">
        <f t="shared" si="90"/>
        <v>89.637243893387762</v>
      </c>
      <c r="EZ79" s="39">
        <f>SUM(EZ67:EZ78)</f>
        <v>766839184.39999998</v>
      </c>
      <c r="FA79" s="33">
        <f t="shared" si="91"/>
        <v>78.890647814218738</v>
      </c>
      <c r="FB79" s="167"/>
      <c r="FC79" s="39">
        <f>SUM(FC67:FC78)</f>
        <v>738410212.50000012</v>
      </c>
      <c r="FD79" s="166">
        <f t="shared" si="92"/>
        <v>74.648009226997161</v>
      </c>
      <c r="FE79" s="39">
        <f>SUM(FE67:FE78)</f>
        <v>587071911.70000005</v>
      </c>
      <c r="FF79" s="166">
        <f t="shared" si="93"/>
        <v>79.50484727349297</v>
      </c>
      <c r="FG79" s="39">
        <f>SUM(FG67:FG78)</f>
        <v>83908769.799999997</v>
      </c>
      <c r="FH79" s="34">
        <f t="shared" si="94"/>
        <v>11.36343571358718</v>
      </c>
      <c r="FI79" s="39">
        <f>SUM(FI67:FI78)</f>
        <v>670980681.49999988</v>
      </c>
      <c r="FJ79" s="34">
        <f t="shared" si="95"/>
        <v>90.868282987080136</v>
      </c>
      <c r="FK79" s="39">
        <f>SUM(FK67:FK78)</f>
        <v>603284442.10000002</v>
      </c>
      <c r="FL79" s="33">
        <f t="shared" si="96"/>
        <v>81.700446701229765</v>
      </c>
      <c r="FM79" s="168"/>
      <c r="FN79" s="39">
        <f>SUM(FN67:FN78)</f>
        <v>568149952.60000002</v>
      </c>
      <c r="FO79" s="166">
        <f t="shared" si="97"/>
        <v>75.0000431895471</v>
      </c>
      <c r="FP79" s="39">
        <f>SUM(FP67:FP78)</f>
        <v>423285923.30000001</v>
      </c>
      <c r="FQ79" s="166">
        <f t="shared" si="98"/>
        <v>74.502500856144565</v>
      </c>
      <c r="FR79" s="39">
        <f>SUM(FR67:FR78)</f>
        <v>64325113.800000004</v>
      </c>
      <c r="FS79" s="34">
        <f t="shared" si="99"/>
        <v>11.321854997194276</v>
      </c>
      <c r="FT79" s="39">
        <f>SUM(FT67:FT78)</f>
        <v>487611037.10000002</v>
      </c>
      <c r="FU79" s="34">
        <f t="shared" si="100"/>
        <v>85.824355853338858</v>
      </c>
      <c r="FV79" s="39">
        <f>SUM(FV67:FV78)</f>
        <v>433168012.99999994</v>
      </c>
      <c r="FW79" s="33">
        <f t="shared" si="101"/>
        <v>76.241846191786493</v>
      </c>
      <c r="FX79" s="167"/>
      <c r="FY79" s="39">
        <f>SUM(FY67:FY78)</f>
        <v>347001132.79999995</v>
      </c>
      <c r="FZ79" s="166">
        <f t="shared" si="102"/>
        <v>70.791703484004088</v>
      </c>
      <c r="GA79" s="39">
        <f>SUM(GA67:GA78)</f>
        <v>268767195.19999999</v>
      </c>
      <c r="GB79" s="166">
        <f t="shared" si="103"/>
        <v>77.45427025879728</v>
      </c>
      <c r="GC79" s="39">
        <f>SUM(GC67:GC78)</f>
        <v>39919040.099999994</v>
      </c>
      <c r="GD79" s="34">
        <f t="shared" si="104"/>
        <v>11.504008582879186</v>
      </c>
      <c r="GE79" s="39">
        <f>SUM(GE67:GE78)</f>
        <v>308686235.29999995</v>
      </c>
      <c r="GF79" s="34">
        <f t="shared" si="105"/>
        <v>88.958278841676446</v>
      </c>
      <c r="GG79" s="39">
        <f>SUM(GG67:GG78)</f>
        <v>275798323.5</v>
      </c>
      <c r="GH79" s="33">
        <f t="shared" si="106"/>
        <v>79.480525401904401</v>
      </c>
      <c r="GI79" s="167"/>
      <c r="GJ79" s="39">
        <f>SUM(GJ67:GJ78)</f>
        <v>251877486.40000001</v>
      </c>
      <c r="GK79" s="166">
        <f t="shared" si="107"/>
        <v>70.48354331720391</v>
      </c>
      <c r="GL79" s="39">
        <f>SUM(GL67:GL78)</f>
        <v>204546237.59999999</v>
      </c>
      <c r="GM79" s="166">
        <f t="shared" si="108"/>
        <v>81.208622701262584</v>
      </c>
      <c r="GN79" s="39">
        <f>SUM(GN67:GN78)</f>
        <v>27467913.400000002</v>
      </c>
      <c r="GO79" s="34">
        <f t="shared" si="109"/>
        <v>10.905267395109277</v>
      </c>
      <c r="GP79" s="39">
        <f>SUM(GP67:GP78)</f>
        <v>232014150.99999997</v>
      </c>
      <c r="GQ79" s="34">
        <f t="shared" si="110"/>
        <v>92.113890096371847</v>
      </c>
      <c r="GR79" s="39">
        <f>SUM(GR67:GR78)</f>
        <v>211078171.20000002</v>
      </c>
      <c r="GS79" s="33">
        <f t="shared" si="111"/>
        <v>83.801920615005798</v>
      </c>
      <c r="GT79" s="167"/>
      <c r="GU79" s="39">
        <f>SUM(GU67:GU78)</f>
        <v>174602047.70000002</v>
      </c>
      <c r="GV79" s="166">
        <f t="shared" si="112"/>
        <v>75.180618952744425</v>
      </c>
      <c r="GW79" s="39">
        <f>SUM(GW67:GW78)</f>
        <v>146541108.30000001</v>
      </c>
      <c r="GX79" s="166">
        <f t="shared" si="113"/>
        <v>83.928630981342138</v>
      </c>
      <c r="GY79" s="39">
        <f>SUM(GY67:GY78)</f>
        <v>13347411.799999999</v>
      </c>
      <c r="GZ79" s="34">
        <f t="shared" si="114"/>
        <v>7.6444760962559988</v>
      </c>
      <c r="HA79" s="39">
        <f>SUM(HA67:HA78)</f>
        <v>159888520.09999999</v>
      </c>
      <c r="HB79" s="34">
        <f t="shared" si="115"/>
        <v>91.573107077598138</v>
      </c>
      <c r="HC79" s="39">
        <f>SUM(HC67:HC78)</f>
        <v>151289747.70000002</v>
      </c>
      <c r="HD79" s="33">
        <f t="shared" si="116"/>
        <v>86.648323827189571</v>
      </c>
      <c r="HE79" s="167"/>
      <c r="HF79" s="39">
        <f>SUM(HF67:HF78)</f>
        <v>136387673.60000002</v>
      </c>
      <c r="HG79" s="166">
        <f t="shared" si="117"/>
        <v>76.206803566242883</v>
      </c>
      <c r="HH79" s="39">
        <f>SUM(HH67:HH78)</f>
        <v>112129689.2</v>
      </c>
      <c r="HI79" s="166">
        <f t="shared" si="118"/>
        <v>82.213946642169262</v>
      </c>
      <c r="HJ79" s="39">
        <f>SUM(HJ67:HJ78)</f>
        <v>12360785.5</v>
      </c>
      <c r="HK79" s="34">
        <f t="shared" si="119"/>
        <v>9.0629784743245292</v>
      </c>
      <c r="HL79" s="39">
        <f>SUM(HL67:HL78)</f>
        <v>124490474.7</v>
      </c>
      <c r="HM79" s="34">
        <f t="shared" si="120"/>
        <v>91.2769251164938</v>
      </c>
      <c r="HN79" s="39">
        <f>SUM(HN67:HN78)</f>
        <v>114924994.30000001</v>
      </c>
      <c r="HO79" s="33">
        <f t="shared" si="121"/>
        <v>84.263475772050995</v>
      </c>
      <c r="HP79" s="39">
        <f>SUM(HP67:HP78)</f>
        <v>106107902.5</v>
      </c>
      <c r="HQ79" s="166">
        <f t="shared" si="122"/>
        <v>76.138478548660345</v>
      </c>
      <c r="HR79" s="39">
        <f>SUM(HR67:HR78)</f>
        <v>84407754.799999982</v>
      </c>
      <c r="HS79" s="166">
        <f t="shared" si="123"/>
        <v>79.548980623757018</v>
      </c>
      <c r="HT79" s="39">
        <f>SUM(HT67:HT78)</f>
        <v>90597754.400000006</v>
      </c>
      <c r="HU79" s="174"/>
      <c r="HV79" s="39">
        <f>SUM(HV67:HV78)</f>
        <v>76775014.799999997</v>
      </c>
      <c r="HW79" s="166">
        <f t="shared" si="124"/>
        <v>78.411017475148341</v>
      </c>
      <c r="HX79" s="39">
        <f>SUM(HX67:HX78)</f>
        <v>69376166.299999997</v>
      </c>
      <c r="HY79" s="166">
        <f t="shared" si="125"/>
        <v>90.362947478064186</v>
      </c>
      <c r="HZ79" s="39">
        <f>SUM(HZ67:HZ78)</f>
        <v>71136122.899999991</v>
      </c>
      <c r="IA79" s="33">
        <f t="shared" si="126"/>
        <v>84.276762328951321</v>
      </c>
      <c r="IB79" s="39">
        <f>SUM(IB67:IB78)</f>
        <v>54189073.800000004</v>
      </c>
      <c r="IC79" s="166">
        <f t="shared" si="127"/>
        <v>73.057850806461843</v>
      </c>
      <c r="ID79" s="39">
        <f>SUM(ID67:ID78)</f>
        <v>49021535</v>
      </c>
      <c r="IE79" s="166">
        <f t="shared" si="128"/>
        <v>90.463873180279379</v>
      </c>
      <c r="IF79" s="39">
        <f>SUM(IF67:IF78)</f>
        <v>49832063.799999997</v>
      </c>
      <c r="IG79" s="174"/>
      <c r="IH79" s="39">
        <f>SUM(IH67:IH78)</f>
        <v>41555065.800000004</v>
      </c>
      <c r="II79" s="166">
        <f t="shared" si="129"/>
        <v>64.747750090920547</v>
      </c>
      <c r="IJ79" s="39">
        <f>SUM(IJ67:IJ78)</f>
        <v>36287778.699999996</v>
      </c>
      <c r="IK79" s="166">
        <f t="shared" si="130"/>
        <v>87.324560799997556</v>
      </c>
      <c r="IL79" s="39">
        <f>SUM(IL67:IL78)</f>
        <v>37142123.5</v>
      </c>
      <c r="IM79" s="33">
        <f t="shared" si="131"/>
        <v>75.766953238000397</v>
      </c>
      <c r="IN79" s="39">
        <f>SUM(IN67:IN78)</f>
        <v>28915605</v>
      </c>
      <c r="IO79" s="166">
        <f t="shared" si="132"/>
        <v>71.712104930339294</v>
      </c>
      <c r="IP79" s="39">
        <f>SUM(IP67:IP78)</f>
        <v>21816833.099999998</v>
      </c>
      <c r="IQ79" s="166">
        <f t="shared" si="133"/>
        <v>75.450031566000433</v>
      </c>
      <c r="IR79" s="39">
        <f>SUM(IR67:IR78)</f>
        <v>23330950.900000002</v>
      </c>
      <c r="IS79" s="33">
        <f t="shared" si="134"/>
        <v>64.294238269260632</v>
      </c>
    </row>
    <row r="80" spans="1:253" x14ac:dyDescent="0.2">
      <c r="A80" s="193" t="s">
        <v>21</v>
      </c>
      <c r="B80" s="47">
        <v>491466735.19280005</v>
      </c>
      <c r="C80" s="52">
        <f t="shared" si="146"/>
        <v>95.414091597192012</v>
      </c>
      <c r="D80" s="23">
        <v>431477589.52900016</v>
      </c>
      <c r="E80" s="23">
        <v>515088208.63444</v>
      </c>
      <c r="F80" s="29">
        <v>5.9730691239998679</v>
      </c>
      <c r="G80" s="23">
        <v>0</v>
      </c>
      <c r="H80" s="23">
        <v>515088208.63444</v>
      </c>
      <c r="I80" s="23">
        <v>456140626.73205006</v>
      </c>
      <c r="J80" s="29">
        <v>88.555827737026448</v>
      </c>
      <c r="K80" s="7">
        <v>45283324.90635334</v>
      </c>
      <c r="L80" s="29">
        <v>8.7913728459062987</v>
      </c>
      <c r="M80" s="23">
        <v>501423951.63840342</v>
      </c>
      <c r="N80" s="54">
        <v>97.347200582932743</v>
      </c>
      <c r="O80" s="3">
        <v>445998319.90800011</v>
      </c>
      <c r="P80" s="52">
        <f t="shared" si="147"/>
        <v>95.093569153358573</v>
      </c>
      <c r="Q80" s="92">
        <v>376209463.85199994</v>
      </c>
      <c r="R80" s="1">
        <v>469009969.73699993</v>
      </c>
      <c r="S80" s="86">
        <v>4.4659229593852441</v>
      </c>
      <c r="T80" s="92">
        <v>346446.31200000003</v>
      </c>
      <c r="U80" s="92">
        <v>468663523.42499995</v>
      </c>
      <c r="V80" s="1">
        <v>417018472.36400002</v>
      </c>
      <c r="W80" s="86">
        <v>88.914628530784867</v>
      </c>
      <c r="X80" s="1">
        <v>39319935.250000015</v>
      </c>
      <c r="Y80" s="86">
        <v>8.3836032892965786</v>
      </c>
      <c r="Z80" s="1">
        <v>456338407.61400002</v>
      </c>
      <c r="AA80" s="83">
        <v>97.298231820081455</v>
      </c>
      <c r="AB80" s="138">
        <v>373201233.477</v>
      </c>
      <c r="AC80" s="52">
        <f t="shared" si="148"/>
        <v>90.395303475853126</v>
      </c>
      <c r="AD80" s="157">
        <v>370361115.81099999</v>
      </c>
      <c r="AE80" s="1">
        <v>412854671.78799999</v>
      </c>
      <c r="AF80" s="178">
        <v>4.8247328123091471</v>
      </c>
      <c r="AG80" s="92">
        <v>332579.52</v>
      </c>
      <c r="AH80" s="1">
        <v>412522092.26800001</v>
      </c>
      <c r="AI80" s="1">
        <v>358137513.93900001</v>
      </c>
      <c r="AJ80" s="172">
        <v>86.746629846277457</v>
      </c>
      <c r="AK80" s="1">
        <v>43880485.301999986</v>
      </c>
      <c r="AL80" s="172">
        <v>10.628554864587441</v>
      </c>
      <c r="AM80" s="1">
        <v>402017999.241</v>
      </c>
      <c r="AN80" s="86">
        <v>97.375184710864886</v>
      </c>
      <c r="AO80" s="3">
        <v>354749637.0079999</v>
      </c>
      <c r="AP80" s="52">
        <f t="shared" si="149"/>
        <v>90.143671201268234</v>
      </c>
      <c r="AQ80" s="1">
        <v>393538040.19800001</v>
      </c>
      <c r="AR80" s="6">
        <v>4.9930749739461326</v>
      </c>
      <c r="AS80" s="1">
        <v>347052188.93299997</v>
      </c>
      <c r="AT80" s="6">
        <v>88.187710839437088</v>
      </c>
      <c r="AU80" s="1">
        <v>34083527.959999993</v>
      </c>
      <c r="AV80" s="6">
        <v>8.660796283594749</v>
      </c>
      <c r="AW80" s="1">
        <v>381135716.89299995</v>
      </c>
      <c r="AX80" s="4">
        <v>96.848507123031837</v>
      </c>
      <c r="AY80" s="3">
        <v>308052348.44999999</v>
      </c>
      <c r="AZ80" s="170">
        <f t="shared" si="150"/>
        <v>87.955801952770287</v>
      </c>
      <c r="BA80" s="1">
        <v>350235392.78900003</v>
      </c>
      <c r="BB80" s="6">
        <v>4.5364015138222245</v>
      </c>
      <c r="BC80" s="1">
        <v>293970573.12100005</v>
      </c>
      <c r="BD80" s="6">
        <v>83.93514167144815</v>
      </c>
      <c r="BE80" s="1">
        <v>39961460.042999998</v>
      </c>
      <c r="BF80" s="6">
        <v>11.409886283844207</v>
      </c>
      <c r="BG80" s="1">
        <v>333932033.16400003</v>
      </c>
      <c r="BH80" s="4">
        <v>95.345027955292352</v>
      </c>
      <c r="BI80" s="156">
        <v>290414796</v>
      </c>
      <c r="BJ80" s="170">
        <f t="shared" si="151"/>
        <v>91.820670631155181</v>
      </c>
      <c r="BK80" s="1">
        <v>316284769</v>
      </c>
      <c r="BL80" s="6">
        <v>3.9764481661179367</v>
      </c>
      <c r="BM80" s="1">
        <v>296039062</v>
      </c>
      <c r="BN80" s="6">
        <v>93.598899161660228</v>
      </c>
      <c r="BO80" s="1">
        <v>11986754</v>
      </c>
      <c r="BP80" s="6">
        <v>3.7898612816224482</v>
      </c>
      <c r="BQ80" s="1">
        <v>308025816</v>
      </c>
      <c r="BR80" s="4">
        <v>97.388760443282678</v>
      </c>
      <c r="BS80" s="3">
        <v>236000472.803</v>
      </c>
      <c r="BT80" s="66">
        <f t="shared" si="152"/>
        <v>85.616617956608792</v>
      </c>
      <c r="BU80" s="1">
        <v>275647973.99800003</v>
      </c>
      <c r="BV80" s="34">
        <f>SUM(BU80/BU$82)*100</f>
        <v>4.7458664492299087</v>
      </c>
      <c r="BW80" s="1">
        <v>248487373.01499999</v>
      </c>
      <c r="BX80" s="34">
        <f>SUM(BW80/BU80)*100</f>
        <v>90.146635003674248</v>
      </c>
      <c r="BY80" s="1">
        <v>14491761.821</v>
      </c>
      <c r="BZ80" s="34">
        <f>SUM(BY80/BU80)*100</f>
        <v>5.2573438544863551</v>
      </c>
      <c r="CA80" s="1">
        <f>SUM(BW80+BY80)</f>
        <v>262979134.836</v>
      </c>
      <c r="CB80" s="33">
        <f>SUM(CA80/BU80)*100</f>
        <v>95.403978858160613</v>
      </c>
      <c r="CC80" s="3">
        <v>107587849</v>
      </c>
      <c r="CD80" s="34">
        <f t="shared" si="135"/>
        <v>65.261332691396618</v>
      </c>
      <c r="CE80" s="1">
        <v>164856959.80000001</v>
      </c>
      <c r="CF80" s="34">
        <f>SUM(CE80/CE$82)*100</f>
        <v>2.6000315431341998</v>
      </c>
      <c r="CG80" s="1">
        <v>98137881.5</v>
      </c>
      <c r="CH80" s="34">
        <f>SUM(CG80/CE80)*100</f>
        <v>59.529110338476585</v>
      </c>
      <c r="CI80" s="1">
        <v>16343778.199999999</v>
      </c>
      <c r="CJ80" s="34">
        <f>SUM(CI80/CE80)*100</f>
        <v>9.9139145959186834</v>
      </c>
      <c r="CK80" s="1">
        <f>SUM(CG80+CI80)</f>
        <v>114481659.7</v>
      </c>
      <c r="CL80" s="33">
        <f>SUM(CK80/CE80)*100</f>
        <v>69.443024934395268</v>
      </c>
      <c r="CM80" s="3">
        <v>155340271.59999999</v>
      </c>
      <c r="CN80" s="34">
        <f t="shared" si="153"/>
        <v>99.120379191666458</v>
      </c>
      <c r="CO80" s="1">
        <v>156718802.80000001</v>
      </c>
      <c r="CP80" s="34">
        <f>SUM(CO80/CO$82)*100</f>
        <v>3.0528154539854349</v>
      </c>
      <c r="CQ80" s="1">
        <v>138272004.90000001</v>
      </c>
      <c r="CR80" s="34">
        <f>SUM(CQ80/CO80)*100</f>
        <v>88.229365225855332</v>
      </c>
      <c r="CS80" s="1">
        <v>8536794.9000000004</v>
      </c>
      <c r="CT80" s="34">
        <f>SUM(CS80/CO80)*100</f>
        <v>5.4472052794420653</v>
      </c>
      <c r="CU80" s="1">
        <f>SUM(CQ80+CS80)</f>
        <v>146808799.80000001</v>
      </c>
      <c r="CV80" s="33">
        <f>SUM(CU80/CO80)*100</f>
        <v>93.676570505297406</v>
      </c>
      <c r="CW80" s="3">
        <v>114315649.59999999</v>
      </c>
      <c r="CX80" s="34">
        <f t="shared" si="154"/>
        <v>101.86383226455939</v>
      </c>
      <c r="CY80" s="1"/>
      <c r="CZ80" s="1">
        <v>112223982.8</v>
      </c>
      <c r="DA80" s="66">
        <f>SUM(CZ80/CZ$82)*100</f>
        <v>3.5703784134371364</v>
      </c>
      <c r="DB80" s="1">
        <v>90645486.099999994</v>
      </c>
      <c r="DC80" s="66">
        <f>SUM(DB80/CZ80)*100</f>
        <v>80.771938259885033</v>
      </c>
      <c r="DD80" s="1">
        <v>12037892.199999999</v>
      </c>
      <c r="DE80" s="66">
        <f>SUM(DD80/CZ80)*100</f>
        <v>10.726666350323114</v>
      </c>
      <c r="DF80" s="1">
        <f t="shared" si="70"/>
        <v>102683378.3</v>
      </c>
      <c r="DG80" s="20">
        <f>SUM(DF80/CZ80)*100</f>
        <v>91.498604610208147</v>
      </c>
      <c r="DH80" s="138"/>
      <c r="DI80" s="33">
        <f>SUM(DH80/CZ80)*100</f>
        <v>0</v>
      </c>
      <c r="DJ80" s="159"/>
      <c r="DK80" s="162"/>
      <c r="DL80" s="142">
        <f>SUM(DK80/DK$82)*100</f>
        <v>0</v>
      </c>
      <c r="DM80" s="162"/>
      <c r="DN80" s="142" t="e">
        <f>SUM(DM80/DK80)*100</f>
        <v>#DIV/0!</v>
      </c>
      <c r="DO80" s="162"/>
      <c r="DP80" s="143" t="e">
        <f>SUM(DO80/DK80)*100</f>
        <v>#DIV/0!</v>
      </c>
      <c r="DQ80" s="162">
        <f>SUM(DM80+DO80)</f>
        <v>0</v>
      </c>
      <c r="DR80" s="143" t="e">
        <f>SUM(DQ80/DK80)*100</f>
        <v>#DIV/0!</v>
      </c>
      <c r="DS80" s="162"/>
      <c r="DT80" s="169" t="e">
        <f>SUM(DS80/DK80)*100</f>
        <v>#DIV/0!</v>
      </c>
      <c r="DU80" s="3"/>
      <c r="DV80" s="1"/>
      <c r="DW80" s="142">
        <f t="shared" si="77"/>
        <v>0</v>
      </c>
      <c r="DX80" s="1"/>
      <c r="DY80" s="142" t="e">
        <f t="shared" si="78"/>
        <v>#DIV/0!</v>
      </c>
      <c r="DZ80" s="1"/>
      <c r="EA80" s="143" t="e">
        <f t="shared" si="79"/>
        <v>#DIV/0!</v>
      </c>
      <c r="EB80" s="1">
        <f>SUM(DX80+DZ80)</f>
        <v>0</v>
      </c>
      <c r="EC80" s="143" t="e">
        <f t="shared" si="80"/>
        <v>#DIV/0!</v>
      </c>
      <c r="ED80" s="1"/>
      <c r="EE80" s="143" t="e">
        <f t="shared" si="81"/>
        <v>#DIV/0!</v>
      </c>
      <c r="EF80" s="1"/>
      <c r="EG80" s="1"/>
      <c r="EH80" s="142">
        <f t="shared" si="82"/>
        <v>0</v>
      </c>
      <c r="EI80" s="1"/>
      <c r="EJ80" s="142" t="e">
        <f t="shared" si="83"/>
        <v>#DIV/0!</v>
      </c>
      <c r="EK80" s="1"/>
      <c r="EL80" s="143" t="e">
        <f t="shared" si="84"/>
        <v>#DIV/0!</v>
      </c>
      <c r="EM80" s="1">
        <f>SUM(EI80+EK80)</f>
        <v>0</v>
      </c>
      <c r="EN80" s="143" t="e">
        <f t="shared" si="85"/>
        <v>#DIV/0!</v>
      </c>
      <c r="EO80" s="1"/>
      <c r="EP80" s="169" t="e">
        <f t="shared" si="86"/>
        <v>#DIV/0!</v>
      </c>
      <c r="EQ80" s="3"/>
      <c r="ER80" s="1"/>
      <c r="ES80" s="142">
        <f t="shared" si="87"/>
        <v>0</v>
      </c>
      <c r="ET80" s="1"/>
      <c r="EU80" s="142" t="e">
        <f t="shared" si="88"/>
        <v>#DIV/0!</v>
      </c>
      <c r="EV80" s="1"/>
      <c r="EW80" s="143" t="e">
        <f t="shared" si="89"/>
        <v>#DIV/0!</v>
      </c>
      <c r="EX80" s="1">
        <f>SUM(ET80+EV80)</f>
        <v>0</v>
      </c>
      <c r="EY80" s="143" t="e">
        <f t="shared" si="90"/>
        <v>#DIV/0!</v>
      </c>
      <c r="EZ80" s="1"/>
      <c r="FA80" s="169" t="e">
        <f t="shared" si="91"/>
        <v>#DIV/0!</v>
      </c>
      <c r="FB80" s="3"/>
      <c r="FC80" s="1"/>
      <c r="FD80" s="142">
        <f t="shared" si="92"/>
        <v>0</v>
      </c>
      <c r="FE80" s="1"/>
      <c r="FF80" s="142" t="e">
        <f t="shared" si="93"/>
        <v>#DIV/0!</v>
      </c>
      <c r="FG80" s="1"/>
      <c r="FH80" s="143" t="e">
        <f t="shared" si="94"/>
        <v>#DIV/0!</v>
      </c>
      <c r="FI80" s="1">
        <f>SUM(FE80+FG80)</f>
        <v>0</v>
      </c>
      <c r="FJ80" s="143" t="e">
        <f t="shared" si="95"/>
        <v>#DIV/0!</v>
      </c>
      <c r="FK80" s="1"/>
      <c r="FL80" s="169" t="e">
        <f t="shared" si="96"/>
        <v>#DIV/0!</v>
      </c>
      <c r="FM80" s="155"/>
      <c r="FN80" s="1"/>
      <c r="FO80" s="142">
        <f t="shared" si="97"/>
        <v>0</v>
      </c>
      <c r="FP80" s="1"/>
      <c r="FQ80" s="142" t="e">
        <f t="shared" si="98"/>
        <v>#DIV/0!</v>
      </c>
      <c r="FR80" s="1"/>
      <c r="FS80" s="143" t="e">
        <f t="shared" si="99"/>
        <v>#DIV/0!</v>
      </c>
      <c r="FT80" s="1">
        <f>SUM(FP80+FR80)</f>
        <v>0</v>
      </c>
      <c r="FU80" s="143" t="e">
        <f t="shared" si="100"/>
        <v>#DIV/0!</v>
      </c>
      <c r="FV80" s="1"/>
      <c r="FW80" s="169" t="e">
        <f t="shared" si="101"/>
        <v>#DIV/0!</v>
      </c>
      <c r="FX80" s="3"/>
      <c r="FY80" s="1"/>
      <c r="FZ80" s="142">
        <f t="shared" si="102"/>
        <v>0</v>
      </c>
      <c r="GA80" s="1"/>
      <c r="GB80" s="142" t="e">
        <f t="shared" si="103"/>
        <v>#DIV/0!</v>
      </c>
      <c r="GC80" s="1"/>
      <c r="GD80" s="143" t="e">
        <f t="shared" si="104"/>
        <v>#DIV/0!</v>
      </c>
      <c r="GE80" s="1">
        <f>SUM(GA80+GC80)</f>
        <v>0</v>
      </c>
      <c r="GF80" s="143" t="e">
        <f t="shared" si="105"/>
        <v>#DIV/0!</v>
      </c>
      <c r="GG80" s="1"/>
      <c r="GH80" s="169" t="e">
        <f t="shared" si="106"/>
        <v>#DIV/0!</v>
      </c>
      <c r="GI80" s="3"/>
      <c r="GJ80" s="1"/>
      <c r="GK80" s="142">
        <f t="shared" si="107"/>
        <v>0</v>
      </c>
      <c r="GL80" s="1"/>
      <c r="GM80" s="142" t="e">
        <f t="shared" si="108"/>
        <v>#DIV/0!</v>
      </c>
      <c r="GN80" s="1"/>
      <c r="GO80" s="143" t="e">
        <f t="shared" si="109"/>
        <v>#DIV/0!</v>
      </c>
      <c r="GP80" s="1">
        <f>SUM(GL80+GN80)</f>
        <v>0</v>
      </c>
      <c r="GQ80" s="143" t="e">
        <f t="shared" si="110"/>
        <v>#DIV/0!</v>
      </c>
      <c r="GR80" s="1"/>
      <c r="GS80" s="169" t="e">
        <f t="shared" si="111"/>
        <v>#DIV/0!</v>
      </c>
      <c r="GT80" s="3"/>
      <c r="GU80" s="1"/>
      <c r="GV80" s="142">
        <f t="shared" si="112"/>
        <v>0</v>
      </c>
      <c r="GW80" s="1"/>
      <c r="GX80" s="142" t="e">
        <f t="shared" si="113"/>
        <v>#DIV/0!</v>
      </c>
      <c r="GY80" s="1"/>
      <c r="GZ80" s="143" t="e">
        <f t="shared" si="114"/>
        <v>#DIV/0!</v>
      </c>
      <c r="HA80" s="1">
        <f>SUM(GW80+GY80)</f>
        <v>0</v>
      </c>
      <c r="HB80" s="143" t="e">
        <f t="shared" si="115"/>
        <v>#DIV/0!</v>
      </c>
      <c r="HC80" s="1"/>
      <c r="HD80" s="169" t="e">
        <f t="shared" si="116"/>
        <v>#DIV/0!</v>
      </c>
      <c r="HE80" s="3"/>
      <c r="HF80" s="1"/>
      <c r="HG80" s="142">
        <f t="shared" si="117"/>
        <v>0</v>
      </c>
      <c r="HH80" s="1"/>
      <c r="HI80" s="142" t="e">
        <f t="shared" si="118"/>
        <v>#DIV/0!</v>
      </c>
      <c r="HJ80" s="1"/>
      <c r="HK80" s="143" t="e">
        <f t="shared" si="119"/>
        <v>#DIV/0!</v>
      </c>
      <c r="HL80" s="1">
        <f>SUM(HH80+HJ80)</f>
        <v>0</v>
      </c>
      <c r="HM80" s="143" t="e">
        <f t="shared" si="120"/>
        <v>#DIV/0!</v>
      </c>
      <c r="HN80" s="1"/>
      <c r="HO80" s="169" t="e">
        <f t="shared" si="121"/>
        <v>#DIV/0!</v>
      </c>
      <c r="HP80" s="1"/>
      <c r="HQ80" s="142">
        <f t="shared" si="122"/>
        <v>0</v>
      </c>
      <c r="HR80" s="1"/>
      <c r="HS80" s="142" t="e">
        <f t="shared" si="123"/>
        <v>#DIV/0!</v>
      </c>
      <c r="HT80" s="1"/>
      <c r="HU80" s="139"/>
      <c r="HV80" s="1"/>
      <c r="HW80" s="142">
        <f t="shared" si="124"/>
        <v>0</v>
      </c>
      <c r="HX80" s="1"/>
      <c r="HY80" s="142" t="e">
        <f t="shared" si="125"/>
        <v>#DIV/0!</v>
      </c>
      <c r="HZ80" s="1"/>
      <c r="IA80" s="169" t="e">
        <f t="shared" si="126"/>
        <v>#DIV/0!</v>
      </c>
      <c r="IB80" s="1"/>
      <c r="IC80" s="142">
        <f t="shared" si="127"/>
        <v>0</v>
      </c>
      <c r="ID80" s="1"/>
      <c r="IE80" s="142" t="e">
        <f t="shared" si="128"/>
        <v>#DIV/0!</v>
      </c>
      <c r="IF80" s="1"/>
      <c r="IG80" s="139"/>
      <c r="IH80" s="1"/>
      <c r="II80" s="142">
        <f t="shared" si="129"/>
        <v>0</v>
      </c>
      <c r="IJ80" s="1"/>
      <c r="IK80" s="142" t="e">
        <f t="shared" si="130"/>
        <v>#DIV/0!</v>
      </c>
      <c r="IL80" s="1"/>
      <c r="IM80" s="169" t="e">
        <f t="shared" si="131"/>
        <v>#DIV/0!</v>
      </c>
      <c r="IN80" s="1"/>
      <c r="IO80" s="142">
        <f t="shared" si="132"/>
        <v>0</v>
      </c>
      <c r="IP80" s="1"/>
      <c r="IQ80" s="142" t="e">
        <f t="shared" si="133"/>
        <v>#DIV/0!</v>
      </c>
      <c r="IR80" s="1"/>
      <c r="IS80" s="169" t="e">
        <f t="shared" si="134"/>
        <v>#DIV/0!</v>
      </c>
    </row>
    <row r="81" spans="1:253" s="96" customFormat="1" x14ac:dyDescent="0.2">
      <c r="A81" s="198" t="s">
        <v>22</v>
      </c>
      <c r="B81" s="50">
        <f>SUM(B80)</f>
        <v>491466735.19280005</v>
      </c>
      <c r="C81" s="41">
        <f t="shared" si="146"/>
        <v>95.414091597192012</v>
      </c>
      <c r="D81" s="42">
        <f>SUM(D80)</f>
        <v>431477589.52900016</v>
      </c>
      <c r="E81" s="40">
        <f>SUM(E80)</f>
        <v>515088208.63444</v>
      </c>
      <c r="F81" s="41">
        <f>SUM(E81/E$82)*100</f>
        <v>5.9730691239998679</v>
      </c>
      <c r="G81" s="40">
        <f>SUM(G80)</f>
        <v>0</v>
      </c>
      <c r="H81" s="40">
        <f>SUM(H80)</f>
        <v>515088208.63444</v>
      </c>
      <c r="I81" s="40">
        <f>SUM(I80)</f>
        <v>456140626.73205006</v>
      </c>
      <c r="J81" s="41">
        <f>SUM(I81/E81)*100</f>
        <v>88.555827737026448</v>
      </c>
      <c r="K81" s="40">
        <f>SUM(K80)</f>
        <v>45283324.90635334</v>
      </c>
      <c r="L81" s="41">
        <f>SUM(K81/E81)*100</f>
        <v>8.7913728459062987</v>
      </c>
      <c r="M81" s="40">
        <f>SUM(M80)</f>
        <v>501423951.63840342</v>
      </c>
      <c r="N81" s="43">
        <f>SUM(M81/E81)*100</f>
        <v>97.347200582932743</v>
      </c>
      <c r="O81" s="39">
        <f>SUM(O80)</f>
        <v>445998319.90800011</v>
      </c>
      <c r="P81" s="41">
        <f t="shared" si="147"/>
        <v>95.093569153358573</v>
      </c>
      <c r="Q81" s="42">
        <f>SUM(Q80)</f>
        <v>376209463.85199994</v>
      </c>
      <c r="R81" s="40">
        <f>SUM(R80)</f>
        <v>469009969.73699993</v>
      </c>
      <c r="S81" s="85">
        <v>4.4659229593852441</v>
      </c>
      <c r="T81" s="42">
        <f>SUM(T80)</f>
        <v>346446.31200000003</v>
      </c>
      <c r="U81" s="42">
        <f>SUM(U80)</f>
        <v>468663523.42499995</v>
      </c>
      <c r="V81" s="40">
        <f>SUM(V80)</f>
        <v>417018472.36400002</v>
      </c>
      <c r="W81" s="85">
        <v>88.914628530784867</v>
      </c>
      <c r="X81" s="40">
        <f>SUM(X80)</f>
        <v>39319935.250000015</v>
      </c>
      <c r="Y81" s="85">
        <v>8.3836032892965786</v>
      </c>
      <c r="Z81" s="40">
        <f>SUM(Z80)</f>
        <v>456338407.61400002</v>
      </c>
      <c r="AA81" s="82">
        <v>97.298231820081455</v>
      </c>
      <c r="AB81" s="49">
        <f>SUM(AB80)</f>
        <v>373201233.477</v>
      </c>
      <c r="AC81" s="41">
        <f t="shared" si="148"/>
        <v>90.395303475853126</v>
      </c>
      <c r="AD81" s="42">
        <f>SUM(AD80)</f>
        <v>370361115.81099999</v>
      </c>
      <c r="AE81" s="40">
        <f>SUM(AE80)</f>
        <v>412854671.78799999</v>
      </c>
      <c r="AF81" s="177">
        <v>4.8247328123091471</v>
      </c>
      <c r="AG81" s="42">
        <f>SUM(AG80)</f>
        <v>332579.52</v>
      </c>
      <c r="AH81" s="40">
        <f>SUM(AH80)</f>
        <v>412522092.26800001</v>
      </c>
      <c r="AI81" s="40">
        <f>SUM(AI80)</f>
        <v>358137513.93900001</v>
      </c>
      <c r="AJ81" s="173">
        <v>86.746629846277457</v>
      </c>
      <c r="AK81" s="40">
        <f>SUM(AK80)</f>
        <v>43880485.301999986</v>
      </c>
      <c r="AL81" s="173">
        <v>10.628554864587441</v>
      </c>
      <c r="AM81" s="40">
        <f>SUM(AM80)</f>
        <v>402017999.241</v>
      </c>
      <c r="AN81" s="85">
        <v>97.375184710864886</v>
      </c>
      <c r="AO81" s="68">
        <f>SUM(AO80)</f>
        <v>354749637.0079999</v>
      </c>
      <c r="AP81" s="41">
        <f t="shared" si="149"/>
        <v>90.143671201268234</v>
      </c>
      <c r="AQ81" s="40">
        <f>SUM(AQ80)</f>
        <v>393538040.19800001</v>
      </c>
      <c r="AR81" s="17">
        <v>4.9930749739461326</v>
      </c>
      <c r="AS81" s="40">
        <f>SUM(AS80)</f>
        <v>347052188.93299997</v>
      </c>
      <c r="AT81" s="17">
        <v>88.187710839437088</v>
      </c>
      <c r="AU81" s="40">
        <f>SUM(AU80)</f>
        <v>34083527.959999993</v>
      </c>
      <c r="AV81" s="17">
        <v>8.660796283594749</v>
      </c>
      <c r="AW81" s="40">
        <f>SUM(AW80)</f>
        <v>381135716.89299995</v>
      </c>
      <c r="AX81" s="19">
        <v>96.848507123031837</v>
      </c>
      <c r="AY81" s="68">
        <f>SUM(AY80)</f>
        <v>308052348.44999999</v>
      </c>
      <c r="AZ81" s="17">
        <f t="shared" si="150"/>
        <v>87.955801952770287</v>
      </c>
      <c r="BA81" s="40">
        <f>SUM(BA80)</f>
        <v>350235392.78900003</v>
      </c>
      <c r="BB81" s="17">
        <v>4.5364015138222245</v>
      </c>
      <c r="BC81" s="40">
        <f>SUM(BC80)</f>
        <v>293970573.12100005</v>
      </c>
      <c r="BD81" s="17">
        <v>83.93514167144815</v>
      </c>
      <c r="BE81" s="40">
        <f>SUM(BE80)</f>
        <v>39961460.042999998</v>
      </c>
      <c r="BF81" s="17">
        <v>11.409886283844207</v>
      </c>
      <c r="BG81" s="40">
        <f>SUM(BG80)</f>
        <v>333932033.16400003</v>
      </c>
      <c r="BH81" s="19">
        <v>95.345027955292352</v>
      </c>
      <c r="BI81" s="68">
        <f>SUM(BI80)</f>
        <v>290414796</v>
      </c>
      <c r="BJ81" s="17">
        <f t="shared" si="151"/>
        <v>91.820670631155181</v>
      </c>
      <c r="BK81" s="40">
        <f>SUM(BK80)</f>
        <v>316284769</v>
      </c>
      <c r="BL81" s="17">
        <v>3.9764481661179367</v>
      </c>
      <c r="BM81" s="40">
        <f>SUM(BM80)</f>
        <v>296039062</v>
      </c>
      <c r="BN81" s="17">
        <v>93.598899161660228</v>
      </c>
      <c r="BO81" s="40">
        <f>SUM(BO80)</f>
        <v>11986754</v>
      </c>
      <c r="BP81" s="17">
        <v>3.7898612816224482</v>
      </c>
      <c r="BQ81" s="40">
        <f>SUM(BQ80)</f>
        <v>308025816</v>
      </c>
      <c r="BR81" s="19">
        <v>97.388760443282678</v>
      </c>
      <c r="BS81" s="68">
        <f>SUM(BS80)</f>
        <v>236000472.803</v>
      </c>
      <c r="BT81" s="65">
        <f t="shared" si="152"/>
        <v>85.616617956608792</v>
      </c>
      <c r="BU81" s="40">
        <f>SUM(BU80)</f>
        <v>275647973.99800003</v>
      </c>
      <c r="BV81" s="34">
        <f>SUM(BU81/BU$82)*100</f>
        <v>4.7458664492299087</v>
      </c>
      <c r="BW81" s="40">
        <f>SUM(BW80)</f>
        <v>248487373.01499999</v>
      </c>
      <c r="BX81" s="34">
        <f>SUM(BW81/BU81)*100</f>
        <v>90.146635003674248</v>
      </c>
      <c r="BY81" s="40">
        <f>SUM(BY80)</f>
        <v>14491761.821</v>
      </c>
      <c r="BZ81" s="34">
        <f>SUM(BY81/BU81)*100</f>
        <v>5.2573438544863551</v>
      </c>
      <c r="CA81" s="40">
        <f>SUM(CA80)</f>
        <v>262979134.836</v>
      </c>
      <c r="CB81" s="33">
        <f>SUM(CA81/BU81)*100</f>
        <v>95.403978858160613</v>
      </c>
      <c r="CC81" s="68">
        <f>SUM(CC80)</f>
        <v>107587849</v>
      </c>
      <c r="CD81" s="34">
        <f t="shared" si="135"/>
        <v>65.261332691396618</v>
      </c>
      <c r="CE81" s="40">
        <f>SUM(CE80)</f>
        <v>164856959.80000001</v>
      </c>
      <c r="CF81" s="34">
        <f>SUM(CE81/CE$82)*100</f>
        <v>2.6000315431341998</v>
      </c>
      <c r="CG81" s="40">
        <f>SUM(CG80)</f>
        <v>98137881.5</v>
      </c>
      <c r="CH81" s="44">
        <f>SUM(CG81/CE81)*100</f>
        <v>59.529110338476585</v>
      </c>
      <c r="CI81" s="40">
        <f>SUM(CI80)</f>
        <v>16343778.199999999</v>
      </c>
      <c r="CJ81" s="44">
        <f>SUM(CI81/CE81)*100</f>
        <v>9.9139145959186834</v>
      </c>
      <c r="CK81" s="40">
        <f>SUM(CK80)</f>
        <v>114481659.7</v>
      </c>
      <c r="CL81" s="18">
        <f>SUM(CK81/CE81)*100</f>
        <v>69.443024934395268</v>
      </c>
      <c r="CM81" s="68">
        <f>SUM(CM80)</f>
        <v>155340271.59999999</v>
      </c>
      <c r="CN81" s="34">
        <f t="shared" si="153"/>
        <v>99.120379191666458</v>
      </c>
      <c r="CO81" s="40">
        <f>SUM(CO80)</f>
        <v>156718802.80000001</v>
      </c>
      <c r="CP81" s="44">
        <f>SUM(CO81/CO$82)*100</f>
        <v>3.0528154539854349</v>
      </c>
      <c r="CQ81" s="40">
        <f>SUM(CQ80)</f>
        <v>138272004.90000001</v>
      </c>
      <c r="CR81" s="44">
        <f>SUM(CQ81/CO81)*100</f>
        <v>88.229365225855332</v>
      </c>
      <c r="CS81" s="40">
        <f>SUM(CS80)</f>
        <v>8536794.9000000004</v>
      </c>
      <c r="CT81" s="44">
        <f>SUM(CS81/CO81)*100</f>
        <v>5.4472052794420653</v>
      </c>
      <c r="CU81" s="40">
        <f>SUM(CU80)</f>
        <v>146808799.80000001</v>
      </c>
      <c r="CV81" s="18">
        <f>SUM(CU81/CO81)*100</f>
        <v>93.676570505297406</v>
      </c>
      <c r="CW81" s="68">
        <f>SUM(CW80)</f>
        <v>114315649.59999999</v>
      </c>
      <c r="CX81" s="34">
        <f t="shared" si="154"/>
        <v>101.86383226455939</v>
      </c>
      <c r="CY81" s="160"/>
      <c r="CZ81" s="40">
        <f>SUM(CZ80)</f>
        <v>112223982.8</v>
      </c>
      <c r="DA81" s="44">
        <f>SUM(CZ81/CZ$82)*100</f>
        <v>3.5703784134371364</v>
      </c>
      <c r="DB81" s="40">
        <f>SUM(DB80)</f>
        <v>90645486.099999994</v>
      </c>
      <c r="DC81" s="44">
        <f>SUM(DB81/CZ81)*100</f>
        <v>80.771938259885033</v>
      </c>
      <c r="DD81" s="40">
        <f>SUM(DD80)</f>
        <v>12037892.199999999</v>
      </c>
      <c r="DE81" s="44">
        <f>SUM(DD81/CZ81)*100</f>
        <v>10.726666350323114</v>
      </c>
      <c r="DF81" s="40">
        <f>SUM(DF80)</f>
        <v>102683378.3</v>
      </c>
      <c r="DG81" s="18">
        <f>SUM(DF81/CZ81)*100</f>
        <v>91.498604610208147</v>
      </c>
      <c r="DH81" s="50"/>
      <c r="DI81" s="18">
        <f>SUM(DH81/CZ81)*100</f>
        <v>0</v>
      </c>
      <c r="DJ81" s="165"/>
      <c r="DK81" s="39">
        <f>SUM(DK80)</f>
        <v>0</v>
      </c>
      <c r="DL81" s="166">
        <f>SUM(DK81/DK$82)*100</f>
        <v>0</v>
      </c>
      <c r="DM81" s="39">
        <f>SUM(DM80)</f>
        <v>0</v>
      </c>
      <c r="DN81" s="166" t="e">
        <f>SUM(DM81/DK81)*100</f>
        <v>#DIV/0!</v>
      </c>
      <c r="DO81" s="39">
        <f>SUM(DO80)</f>
        <v>0</v>
      </c>
      <c r="DP81" s="34" t="e">
        <f>SUM(DO81/DK81)*100</f>
        <v>#DIV/0!</v>
      </c>
      <c r="DQ81" s="39">
        <f>SUM(DQ80)</f>
        <v>0</v>
      </c>
      <c r="DR81" s="34" t="e">
        <f>SUM(DQ81/DK81)*100</f>
        <v>#DIV/0!</v>
      </c>
      <c r="DS81" s="39">
        <f>SUM(DS80)</f>
        <v>0</v>
      </c>
      <c r="DT81" s="33" t="e">
        <f>SUM(DS81/DK81)*100</f>
        <v>#DIV/0!</v>
      </c>
      <c r="DU81" s="39">
        <f>SUM(DU80)</f>
        <v>0</v>
      </c>
      <c r="DV81" s="39">
        <f>SUM(DV80)</f>
        <v>0</v>
      </c>
      <c r="DW81" s="166">
        <f t="shared" si="77"/>
        <v>0</v>
      </c>
      <c r="DX81" s="39">
        <f>SUM(DX80)</f>
        <v>0</v>
      </c>
      <c r="DY81" s="166" t="e">
        <f t="shared" si="78"/>
        <v>#DIV/0!</v>
      </c>
      <c r="DZ81" s="39">
        <f>SUM(DZ80)</f>
        <v>0</v>
      </c>
      <c r="EA81" s="34" t="e">
        <f t="shared" si="79"/>
        <v>#DIV/0!</v>
      </c>
      <c r="EB81" s="39">
        <f>SUM(EB80)</f>
        <v>0</v>
      </c>
      <c r="EC81" s="34" t="e">
        <f t="shared" si="80"/>
        <v>#DIV/0!</v>
      </c>
      <c r="ED81" s="39">
        <f>SUM(ED80)</f>
        <v>0</v>
      </c>
      <c r="EE81" s="34" t="e">
        <f t="shared" si="81"/>
        <v>#DIV/0!</v>
      </c>
      <c r="EF81" s="160"/>
      <c r="EG81" s="39">
        <f>SUM(EG80)</f>
        <v>0</v>
      </c>
      <c r="EH81" s="166">
        <f t="shared" si="82"/>
        <v>0</v>
      </c>
      <c r="EI81" s="39">
        <f>SUM(EI80)</f>
        <v>0</v>
      </c>
      <c r="EJ81" s="166" t="e">
        <f t="shared" si="83"/>
        <v>#DIV/0!</v>
      </c>
      <c r="EK81" s="39">
        <f>SUM(EK80)</f>
        <v>0</v>
      </c>
      <c r="EL81" s="34" t="e">
        <f t="shared" si="84"/>
        <v>#DIV/0!</v>
      </c>
      <c r="EM81" s="39">
        <f>SUM(EM80)</f>
        <v>0</v>
      </c>
      <c r="EN81" s="34" t="e">
        <f t="shared" si="85"/>
        <v>#DIV/0!</v>
      </c>
      <c r="EO81" s="39">
        <f>SUM(EO80)</f>
        <v>0</v>
      </c>
      <c r="EP81" s="33" t="e">
        <f t="shared" si="86"/>
        <v>#DIV/0!</v>
      </c>
      <c r="EQ81" s="167"/>
      <c r="ER81" s="39">
        <f>SUM(ER80)</f>
        <v>0</v>
      </c>
      <c r="ES81" s="166">
        <f t="shared" si="87"/>
        <v>0</v>
      </c>
      <c r="ET81" s="39">
        <f>SUM(ET80)</f>
        <v>0</v>
      </c>
      <c r="EU81" s="166" t="e">
        <f t="shared" si="88"/>
        <v>#DIV/0!</v>
      </c>
      <c r="EV81" s="39">
        <f>SUM(EV80)</f>
        <v>0</v>
      </c>
      <c r="EW81" s="34" t="e">
        <f t="shared" si="89"/>
        <v>#DIV/0!</v>
      </c>
      <c r="EX81" s="39">
        <f>SUM(EX80)</f>
        <v>0</v>
      </c>
      <c r="EY81" s="34" t="e">
        <f t="shared" si="90"/>
        <v>#DIV/0!</v>
      </c>
      <c r="EZ81" s="39">
        <f>SUM(EZ80)</f>
        <v>0</v>
      </c>
      <c r="FA81" s="33" t="e">
        <f t="shared" si="91"/>
        <v>#DIV/0!</v>
      </c>
      <c r="FB81" s="167"/>
      <c r="FC81" s="39">
        <f>SUM(FC80)</f>
        <v>0</v>
      </c>
      <c r="FD81" s="166">
        <f t="shared" si="92"/>
        <v>0</v>
      </c>
      <c r="FE81" s="39">
        <f>SUM(FE80)</f>
        <v>0</v>
      </c>
      <c r="FF81" s="166" t="e">
        <f t="shared" si="93"/>
        <v>#DIV/0!</v>
      </c>
      <c r="FG81" s="39">
        <f>SUM(FG80)</f>
        <v>0</v>
      </c>
      <c r="FH81" s="34" t="e">
        <f t="shared" si="94"/>
        <v>#DIV/0!</v>
      </c>
      <c r="FI81" s="39">
        <f>SUM(FI80)</f>
        <v>0</v>
      </c>
      <c r="FJ81" s="34" t="e">
        <f t="shared" si="95"/>
        <v>#DIV/0!</v>
      </c>
      <c r="FK81" s="39">
        <f>SUM(FK80)</f>
        <v>0</v>
      </c>
      <c r="FL81" s="33" t="e">
        <f t="shared" si="96"/>
        <v>#DIV/0!</v>
      </c>
      <c r="FM81" s="168"/>
      <c r="FN81" s="39">
        <f>SUM(FN80)</f>
        <v>0</v>
      </c>
      <c r="FO81" s="166">
        <f t="shared" si="97"/>
        <v>0</v>
      </c>
      <c r="FP81" s="39">
        <f>SUM(FP80)</f>
        <v>0</v>
      </c>
      <c r="FQ81" s="166" t="e">
        <f t="shared" si="98"/>
        <v>#DIV/0!</v>
      </c>
      <c r="FR81" s="39">
        <f>SUM(FR80)</f>
        <v>0</v>
      </c>
      <c r="FS81" s="34" t="e">
        <f t="shared" si="99"/>
        <v>#DIV/0!</v>
      </c>
      <c r="FT81" s="39">
        <f>SUM(FT80)</f>
        <v>0</v>
      </c>
      <c r="FU81" s="34" t="e">
        <f t="shared" si="100"/>
        <v>#DIV/0!</v>
      </c>
      <c r="FV81" s="39">
        <f>SUM(FV80)</f>
        <v>0</v>
      </c>
      <c r="FW81" s="33" t="e">
        <f t="shared" si="101"/>
        <v>#DIV/0!</v>
      </c>
      <c r="FX81" s="167"/>
      <c r="FY81" s="39">
        <f>SUM(FY80)</f>
        <v>0</v>
      </c>
      <c r="FZ81" s="166">
        <f t="shared" si="102"/>
        <v>0</v>
      </c>
      <c r="GA81" s="39">
        <f>SUM(GA80)</f>
        <v>0</v>
      </c>
      <c r="GB81" s="166" t="e">
        <f t="shared" si="103"/>
        <v>#DIV/0!</v>
      </c>
      <c r="GC81" s="39">
        <f>SUM(GC80)</f>
        <v>0</v>
      </c>
      <c r="GD81" s="34" t="e">
        <f t="shared" si="104"/>
        <v>#DIV/0!</v>
      </c>
      <c r="GE81" s="39">
        <f>SUM(GE80)</f>
        <v>0</v>
      </c>
      <c r="GF81" s="34" t="e">
        <f t="shared" si="105"/>
        <v>#DIV/0!</v>
      </c>
      <c r="GG81" s="39">
        <f>SUM(GG80)</f>
        <v>0</v>
      </c>
      <c r="GH81" s="33" t="e">
        <f t="shared" si="106"/>
        <v>#DIV/0!</v>
      </c>
      <c r="GI81" s="167"/>
      <c r="GJ81" s="39">
        <f>SUM(GJ80)</f>
        <v>0</v>
      </c>
      <c r="GK81" s="166">
        <f t="shared" si="107"/>
        <v>0</v>
      </c>
      <c r="GL81" s="39">
        <f>SUM(GL80)</f>
        <v>0</v>
      </c>
      <c r="GM81" s="166" t="e">
        <f t="shared" si="108"/>
        <v>#DIV/0!</v>
      </c>
      <c r="GN81" s="39">
        <f>SUM(GN80)</f>
        <v>0</v>
      </c>
      <c r="GO81" s="34" t="e">
        <f t="shared" si="109"/>
        <v>#DIV/0!</v>
      </c>
      <c r="GP81" s="39">
        <f>SUM(GP80)</f>
        <v>0</v>
      </c>
      <c r="GQ81" s="34" t="e">
        <f t="shared" si="110"/>
        <v>#DIV/0!</v>
      </c>
      <c r="GR81" s="39">
        <f>SUM(GR80)</f>
        <v>0</v>
      </c>
      <c r="GS81" s="33" t="e">
        <f t="shared" si="111"/>
        <v>#DIV/0!</v>
      </c>
      <c r="GT81" s="167"/>
      <c r="GU81" s="39">
        <f>SUM(GU80)</f>
        <v>0</v>
      </c>
      <c r="GV81" s="166">
        <f t="shared" si="112"/>
        <v>0</v>
      </c>
      <c r="GW81" s="39">
        <f>SUM(GW80)</f>
        <v>0</v>
      </c>
      <c r="GX81" s="166" t="e">
        <f t="shared" si="113"/>
        <v>#DIV/0!</v>
      </c>
      <c r="GY81" s="39">
        <f>SUM(GY80)</f>
        <v>0</v>
      </c>
      <c r="GZ81" s="34" t="e">
        <f t="shared" si="114"/>
        <v>#DIV/0!</v>
      </c>
      <c r="HA81" s="39">
        <f>SUM(HA80)</f>
        <v>0</v>
      </c>
      <c r="HB81" s="34" t="e">
        <f t="shared" si="115"/>
        <v>#DIV/0!</v>
      </c>
      <c r="HC81" s="39">
        <f>SUM(HC80)</f>
        <v>0</v>
      </c>
      <c r="HD81" s="33" t="e">
        <f t="shared" si="116"/>
        <v>#DIV/0!</v>
      </c>
      <c r="HE81" s="167"/>
      <c r="HF81" s="39">
        <f>SUM(HF80)</f>
        <v>0</v>
      </c>
      <c r="HG81" s="166">
        <f t="shared" si="117"/>
        <v>0</v>
      </c>
      <c r="HH81" s="39">
        <f>SUM(HH80)</f>
        <v>0</v>
      </c>
      <c r="HI81" s="166" t="e">
        <f t="shared" si="118"/>
        <v>#DIV/0!</v>
      </c>
      <c r="HJ81" s="39">
        <f>SUM(HJ80)</f>
        <v>0</v>
      </c>
      <c r="HK81" s="34" t="e">
        <f t="shared" si="119"/>
        <v>#DIV/0!</v>
      </c>
      <c r="HL81" s="39">
        <f>SUM(HL80)</f>
        <v>0</v>
      </c>
      <c r="HM81" s="34" t="e">
        <f t="shared" si="120"/>
        <v>#DIV/0!</v>
      </c>
      <c r="HN81" s="39">
        <f>SUM(HN80)</f>
        <v>0</v>
      </c>
      <c r="HO81" s="33" t="e">
        <f t="shared" si="121"/>
        <v>#DIV/0!</v>
      </c>
      <c r="HP81" s="39">
        <f>SUM(HP80)</f>
        <v>0</v>
      </c>
      <c r="HQ81" s="166">
        <f t="shared" si="122"/>
        <v>0</v>
      </c>
      <c r="HR81" s="39">
        <f>SUM(HR80)</f>
        <v>0</v>
      </c>
      <c r="HS81" s="166" t="e">
        <f t="shared" si="123"/>
        <v>#DIV/0!</v>
      </c>
      <c r="HT81" s="39">
        <f>SUM(HT80)</f>
        <v>0</v>
      </c>
      <c r="HU81" s="174"/>
      <c r="HV81" s="39">
        <f>SUM(HV80)</f>
        <v>0</v>
      </c>
      <c r="HW81" s="166">
        <f t="shared" si="124"/>
        <v>0</v>
      </c>
      <c r="HX81" s="39">
        <f>SUM(HX80)</f>
        <v>0</v>
      </c>
      <c r="HY81" s="166" t="e">
        <f t="shared" si="125"/>
        <v>#DIV/0!</v>
      </c>
      <c r="HZ81" s="39">
        <f>SUM(HZ80)</f>
        <v>0</v>
      </c>
      <c r="IA81" s="33" t="e">
        <f t="shared" si="126"/>
        <v>#DIV/0!</v>
      </c>
      <c r="IB81" s="39">
        <f>SUM(IB80)</f>
        <v>0</v>
      </c>
      <c r="IC81" s="166">
        <f t="shared" si="127"/>
        <v>0</v>
      </c>
      <c r="ID81" s="39">
        <f>SUM(ID80)</f>
        <v>0</v>
      </c>
      <c r="IE81" s="166" t="e">
        <f t="shared" si="128"/>
        <v>#DIV/0!</v>
      </c>
      <c r="IF81" s="39">
        <f>SUM(IF80)</f>
        <v>0</v>
      </c>
      <c r="IG81" s="174"/>
      <c r="IH81" s="39">
        <f>SUM(IH80)</f>
        <v>0</v>
      </c>
      <c r="II81" s="166">
        <f t="shared" si="129"/>
        <v>0</v>
      </c>
      <c r="IJ81" s="39">
        <f>SUM(IJ80)</f>
        <v>0</v>
      </c>
      <c r="IK81" s="166" t="e">
        <f t="shared" si="130"/>
        <v>#DIV/0!</v>
      </c>
      <c r="IL81" s="39">
        <f>SUM(IL80)</f>
        <v>0</v>
      </c>
      <c r="IM81" s="33" t="e">
        <f t="shared" si="131"/>
        <v>#DIV/0!</v>
      </c>
      <c r="IN81" s="39">
        <f>SUM(IN80)</f>
        <v>0</v>
      </c>
      <c r="IO81" s="166">
        <f t="shared" si="132"/>
        <v>0</v>
      </c>
      <c r="IP81" s="39">
        <f>SUM(IP80)</f>
        <v>0</v>
      </c>
      <c r="IQ81" s="166" t="e">
        <f t="shared" si="133"/>
        <v>#DIV/0!</v>
      </c>
      <c r="IR81" s="39">
        <f>SUM(IR80)</f>
        <v>0</v>
      </c>
      <c r="IS81" s="33" t="e">
        <f t="shared" si="134"/>
        <v>#DIV/0!</v>
      </c>
    </row>
    <row r="82" spans="1:253" ht="13.5" thickBot="1" x14ac:dyDescent="0.25">
      <c r="A82" s="199" t="s">
        <v>23</v>
      </c>
      <c r="B82" s="51">
        <f>SUM(B81,B79,B66)</f>
        <v>7912910200.4498005</v>
      </c>
      <c r="C82" s="31">
        <f t="shared" si="146"/>
        <v>91.75973902527052</v>
      </c>
      <c r="D82" s="56">
        <f>SUM(D81,D79,D66)</f>
        <v>8659225753.9619999</v>
      </c>
      <c r="E82" s="27">
        <f>SUM(E81,E79,E66)</f>
        <v>8623509923.312439</v>
      </c>
      <c r="F82" s="31">
        <f>SUM(E82/E$82)*100</f>
        <v>100</v>
      </c>
      <c r="G82" s="27">
        <f>SUM(G81,G79,G66)</f>
        <v>76187000</v>
      </c>
      <c r="H82" s="27">
        <f>SUM(H81,H79,H66)</f>
        <v>8547322923.312439</v>
      </c>
      <c r="I82" s="27">
        <f>SUM(I81,I79,I66)</f>
        <v>6230309720.0697498</v>
      </c>
      <c r="J82" s="31">
        <f>SUM(I82/E82)*100</f>
        <v>72.247956753977732</v>
      </c>
      <c r="K82" s="27">
        <f>SUM(K81,K79,K66)</f>
        <v>1844235074.9596534</v>
      </c>
      <c r="L82" s="31">
        <f>SUM(K82/E82)*100</f>
        <v>21.38613037336485</v>
      </c>
      <c r="M82" s="27">
        <f>SUM(M81,M79,M66)</f>
        <v>8074544795.0294018</v>
      </c>
      <c r="N82" s="32">
        <f>SUM(M82/E82)*100</f>
        <v>93.634087127342568</v>
      </c>
      <c r="O82" s="26">
        <f>SUM(O81,O79,O66)</f>
        <v>9007862395.9150009</v>
      </c>
      <c r="P82" s="31">
        <f t="shared" si="147"/>
        <v>85.773058324235834</v>
      </c>
      <c r="Q82" s="56">
        <f>SUM(Q81,Q79,Q66)</f>
        <v>9998972670.4386005</v>
      </c>
      <c r="R82" s="27">
        <f>SUM(R81,R79,R66)</f>
        <v>10501971798.491602</v>
      </c>
      <c r="S82" s="87">
        <v>100</v>
      </c>
      <c r="T82" s="56">
        <f>SUM(T81,T79,T66)</f>
        <v>95746491.013000011</v>
      </c>
      <c r="U82" s="56">
        <f>SUM(U81,U79,U66)</f>
        <v>10406225307.478603</v>
      </c>
      <c r="V82" s="27">
        <f>SUM(V81,V79,V66)</f>
        <v>7308700782.2974005</v>
      </c>
      <c r="W82" s="87">
        <v>69.593605110872133</v>
      </c>
      <c r="X82" s="27">
        <f>SUM(X81,X79,X66)</f>
        <v>2361097029.7078991</v>
      </c>
      <c r="Y82" s="87">
        <v>22.482416397718989</v>
      </c>
      <c r="Z82" s="27">
        <f>SUM(Z81,Z79,Z66)</f>
        <v>9669797812.0053005</v>
      </c>
      <c r="AA82" s="84">
        <v>92.076021508591111</v>
      </c>
      <c r="AB82" s="78">
        <f>SUM(AB81,AB79,AB66)</f>
        <v>7744042249.7790003</v>
      </c>
      <c r="AC82" s="31">
        <f t="shared" si="148"/>
        <v>90.498999516233837</v>
      </c>
      <c r="AD82" s="56">
        <f>SUM(AD81,AD79,AD66)</f>
        <v>9664865422.7178001</v>
      </c>
      <c r="AE82" s="27">
        <f>SUM(AE81,AE79,AE66)</f>
        <v>8557047360.9378004</v>
      </c>
      <c r="AF82" s="179">
        <v>100</v>
      </c>
      <c r="AG82" s="56">
        <f>SUM(AG81,AG79,AG66)</f>
        <v>44049348.043399997</v>
      </c>
      <c r="AH82" s="27">
        <f>SUM(AH81,AH79,AH66)</f>
        <v>8512998012.8943996</v>
      </c>
      <c r="AI82" s="27">
        <f>SUM(AI81,AI79,AI66)</f>
        <v>6340541114.9782991</v>
      </c>
      <c r="AJ82" s="180">
        <v>74.0973007105504</v>
      </c>
      <c r="AK82" s="27">
        <f>SUM(AK81,AK79,AK66)</f>
        <v>1762198613.5870001</v>
      </c>
      <c r="AL82" s="180">
        <v>20.593535822079097</v>
      </c>
      <c r="AM82" s="27">
        <f>SUM(AM81,AM79,AM66)</f>
        <v>8102739728.5653</v>
      </c>
      <c r="AN82" s="87">
        <v>94.69083653262949</v>
      </c>
      <c r="AO82" s="69">
        <f>SUM(AO81,AO79,AO66)</f>
        <v>6754318146.7089996</v>
      </c>
      <c r="AP82" s="31">
        <f t="shared" si="149"/>
        <v>85.696459959588736</v>
      </c>
      <c r="AQ82" s="27">
        <f>SUM(AQ81,AQ79,AQ66)</f>
        <v>7881676967.6298008</v>
      </c>
      <c r="AR82" s="36">
        <v>100</v>
      </c>
      <c r="AS82" s="27">
        <f>SUM(AS81,AS79,AS66)</f>
        <v>6107965039.6802006</v>
      </c>
      <c r="AT82" s="36">
        <v>77.495754580728587</v>
      </c>
      <c r="AU82" s="27">
        <f>SUM(AU81,AU79,AU66)</f>
        <v>1424385654.1288002</v>
      </c>
      <c r="AV82" s="36">
        <v>18.07211409423121</v>
      </c>
      <c r="AW82" s="27">
        <f>SUM(AW81,AW79,AW66)</f>
        <v>7532350693.809</v>
      </c>
      <c r="AX82" s="37">
        <v>95.567868674959783</v>
      </c>
      <c r="AY82" s="69">
        <f>SUM(AY81,AY79,AY66)</f>
        <v>6639659898.5210009</v>
      </c>
      <c r="AZ82" s="36">
        <f t="shared" si="150"/>
        <v>85.999769969168526</v>
      </c>
      <c r="BA82" s="27">
        <f>SUM(BA81,BA79,BA66)</f>
        <v>7720555416.4869995</v>
      </c>
      <c r="BB82" s="36">
        <v>100</v>
      </c>
      <c r="BC82" s="27">
        <f>SUM(BC81,BC79,BC66)</f>
        <v>5609146302.1075993</v>
      </c>
      <c r="BD82" s="36">
        <v>72.652108553348995</v>
      </c>
      <c r="BE82" s="27">
        <f>SUM(BE81,BE79,BE66)</f>
        <v>1820666692.2729998</v>
      </c>
      <c r="BF82" s="36">
        <v>23.582068828688467</v>
      </c>
      <c r="BG82" s="27">
        <f>SUM(BG81,BG79,BG66)</f>
        <v>7429812994.3806</v>
      </c>
      <c r="BH82" s="37">
        <v>96.234177382037458</v>
      </c>
      <c r="BI82" s="69">
        <f>SUM(BI81,BI79,BI66)</f>
        <v>6533856308.0559998</v>
      </c>
      <c r="BJ82" s="36">
        <f t="shared" si="151"/>
        <v>82.146038887656317</v>
      </c>
      <c r="BK82" s="27">
        <f>SUM(BK81,BK79,BK66)</f>
        <v>7953951762.6549988</v>
      </c>
      <c r="BL82" s="36">
        <v>100</v>
      </c>
      <c r="BM82" s="27">
        <f>SUM(BM81,BM79,BM66)</f>
        <v>5280429795.1469994</v>
      </c>
      <c r="BN82" s="36">
        <v>66.387500863902787</v>
      </c>
      <c r="BO82" s="27">
        <f>SUM(BO81,BO79,BO66)</f>
        <v>2174788669.2339997</v>
      </c>
      <c r="BP82" s="36">
        <v>27.342241116484512</v>
      </c>
      <c r="BQ82" s="27">
        <f>SUM(BQ81,BQ79,BQ66)</f>
        <v>7455218464.3810005</v>
      </c>
      <c r="BR82" s="37">
        <v>93.729741980387288</v>
      </c>
      <c r="BS82" s="69">
        <f>SUM(BS81,BS79,BS66)</f>
        <v>4764737375.7030001</v>
      </c>
      <c r="BT82" s="181">
        <f t="shared" si="152"/>
        <v>82.035093248698061</v>
      </c>
      <c r="BU82" s="27">
        <f>SUM(BU81,BU79,BU66)</f>
        <v>5808169634.4980001</v>
      </c>
      <c r="BV82" s="38">
        <f>SUM(BU82/BU$82)*100</f>
        <v>100</v>
      </c>
      <c r="BW82" s="27">
        <f>SUM(BW81,BW79,BW66)</f>
        <v>4243245626.7866902</v>
      </c>
      <c r="BX82" s="38">
        <f>SUM(BW82/BU82)*100</f>
        <v>73.056503060510792</v>
      </c>
      <c r="BY82" s="27">
        <f>SUM(BY81,BY79,BY66)</f>
        <v>1098243654.029</v>
      </c>
      <c r="BZ82" s="38">
        <f>SUM(BY82/BU82)*100</f>
        <v>18.908601558499782</v>
      </c>
      <c r="CA82" s="27">
        <f>SUM(CA81,CA79,CA66)</f>
        <v>5341489280.8156891</v>
      </c>
      <c r="CB82" s="35">
        <f>SUM(CA82/BU82)*100</f>
        <v>91.96510461901056</v>
      </c>
      <c r="CC82" s="69">
        <f>SUM(CC81,CC79,CC66)</f>
        <v>5240391828.6999998</v>
      </c>
      <c r="CD82" s="38">
        <f t="shared" si="135"/>
        <v>82.648521903669803</v>
      </c>
      <c r="CE82" s="27">
        <f>SUM(CE81,CE79,CE66)</f>
        <v>6340575376.3000002</v>
      </c>
      <c r="CF82" s="38">
        <f>SUM(CE82/CE$82)*100</f>
        <v>100</v>
      </c>
      <c r="CG82" s="27">
        <f>SUM(CG81,CG79,CG66)</f>
        <v>4340323217.0100002</v>
      </c>
      <c r="CH82" s="38">
        <f>SUM(CG82/CE82)*100</f>
        <v>68.453144382344149</v>
      </c>
      <c r="CI82" s="27">
        <f>SUM(CI81,CI79,CI66)</f>
        <v>762708468.70000005</v>
      </c>
      <c r="CJ82" s="38">
        <f>SUM(CI82/CE82)*100</f>
        <v>12.029010356865648</v>
      </c>
      <c r="CK82" s="27">
        <f>SUM(CK81,CK79,CK66)</f>
        <v>5103031685.71</v>
      </c>
      <c r="CL82" s="35">
        <f>SUM(CK82/CE82)*100</f>
        <v>80.482154739209804</v>
      </c>
      <c r="CM82" s="69">
        <f>SUM(CM81,CM79,CM66)</f>
        <v>4635539171.1000004</v>
      </c>
      <c r="CN82" s="38">
        <f t="shared" si="153"/>
        <v>90.298326469151107</v>
      </c>
      <c r="CO82" s="27">
        <f>SUM(CO81,CO79,CO66)</f>
        <v>5133582594.8930006</v>
      </c>
      <c r="CP82" s="38">
        <f>SUM(CO82/CO$82)*100</f>
        <v>100</v>
      </c>
      <c r="CQ82" s="27">
        <f>SUM(CQ81,CQ79,CQ66)</f>
        <v>3966482863.9239998</v>
      </c>
      <c r="CR82" s="38">
        <f>SUM(CQ82/CO82)*100</f>
        <v>77.26539488952497</v>
      </c>
      <c r="CS82" s="27">
        <f>SUM(CS81,CS79,CS66)</f>
        <v>811579142.73000002</v>
      </c>
      <c r="CT82" s="38">
        <f>SUM(CS82/CO82)*100</f>
        <v>15.809215644789207</v>
      </c>
      <c r="CU82" s="27">
        <f>SUM(CU81,CU79,CU66)</f>
        <v>4778062006.6539993</v>
      </c>
      <c r="CV82" s="35">
        <f>SUM(CU82/CO82)*100</f>
        <v>93.074610534314175</v>
      </c>
      <c r="CW82" s="69">
        <f>SUM(CW81,CW79,CW66)</f>
        <v>2973106852.2999997</v>
      </c>
      <c r="CX82" s="38">
        <f t="shared" si="154"/>
        <v>94.58866332708655</v>
      </c>
      <c r="CY82" s="5"/>
      <c r="CZ82" s="27">
        <f>SUM(CZ81,CZ79,CZ66)</f>
        <v>3143195757</v>
      </c>
      <c r="DA82" s="38">
        <f>SUM(CZ82/CZ$82)*100</f>
        <v>100</v>
      </c>
      <c r="DB82" s="27">
        <f>SUM(DB81,DB79,DB66)</f>
        <v>2423437887.6999998</v>
      </c>
      <c r="DC82" s="38">
        <f>SUM(DB82/CZ82)*100</f>
        <v>77.101080398919606</v>
      </c>
      <c r="DD82" s="27">
        <f>SUM(DD81,DD79,DD66)</f>
        <v>508598364.90000004</v>
      </c>
      <c r="DE82" s="38">
        <f>SUM(DD82/CZ82)*100</f>
        <v>16.180931899240917</v>
      </c>
      <c r="DF82" s="27">
        <f>SUM(DF81,DF79,DF66)</f>
        <v>2932036252.5999994</v>
      </c>
      <c r="DG82" s="35">
        <f>SUM(DF82/CZ82)*100</f>
        <v>93.28201229816051</v>
      </c>
      <c r="DH82" s="51"/>
      <c r="DI82" s="35">
        <f>SUM(DH82/CZ82)*100</f>
        <v>0</v>
      </c>
      <c r="DJ82" s="182"/>
      <c r="DK82" s="26">
        <f>SUM(DK81,DK79,DK66)</f>
        <v>2847777930.1000004</v>
      </c>
      <c r="DL82" s="142">
        <f>SUM(DK82/DK$82)*100</f>
        <v>100</v>
      </c>
      <c r="DM82" s="26">
        <f>SUM(DM81,DM79,DM66)</f>
        <v>2228587463.3000002</v>
      </c>
      <c r="DN82" s="142">
        <f>SUM(DM82/DK82)*100</f>
        <v>78.257066316324142</v>
      </c>
      <c r="DO82" s="26">
        <f>SUM(DO81,DO79,DO66)</f>
        <v>344691600.30000001</v>
      </c>
      <c r="DP82" s="143">
        <f>SUM(DO82/DK82)*100</f>
        <v>12.103879191447211</v>
      </c>
      <c r="DQ82" s="26">
        <f>SUM(DQ81,DQ79,DQ66)</f>
        <v>2573279063.6000004</v>
      </c>
      <c r="DR82" s="143">
        <f>SUM(DQ82/DK82)*100</f>
        <v>90.360945507771348</v>
      </c>
      <c r="DS82" s="26">
        <f>SUM(DS81,DS79,DS66)</f>
        <v>2279175504.9000001</v>
      </c>
      <c r="DT82" s="169">
        <f>SUM(DS82/DK82)*100</f>
        <v>80.033470335236643</v>
      </c>
      <c r="DU82" s="26">
        <f>SUM(DU81,DU79,DU66)</f>
        <v>594806552</v>
      </c>
      <c r="DV82" s="26">
        <f>SUM(DV81,DV79,DV66)</f>
        <v>1894702392.5</v>
      </c>
      <c r="DW82" s="142">
        <f t="shared" si="77"/>
        <v>100</v>
      </c>
      <c r="DX82" s="26">
        <f>SUM(DX81,DX79,DX66)</f>
        <v>1469680172.4000001</v>
      </c>
      <c r="DY82" s="142">
        <f t="shared" si="78"/>
        <v>77.567863861764778</v>
      </c>
      <c r="DZ82" s="26">
        <f>SUM(DZ81,DZ79,DZ66)</f>
        <v>198343008.5</v>
      </c>
      <c r="EA82" s="143">
        <f t="shared" si="79"/>
        <v>10.468293558139896</v>
      </c>
      <c r="EB82" s="26">
        <f>SUM(EB81,EB79,EB66)</f>
        <v>1668023180.9000001</v>
      </c>
      <c r="EC82" s="143">
        <f t="shared" si="80"/>
        <v>88.036157419904669</v>
      </c>
      <c r="ED82" s="26">
        <f>SUM(ED81,ED79,ED66)</f>
        <v>1610277521.4000001</v>
      </c>
      <c r="EE82" s="143">
        <f t="shared" si="81"/>
        <v>109.56652689750881</v>
      </c>
      <c r="EF82" s="105"/>
      <c r="EG82" s="26">
        <f>SUM(EG81,EG79,EG66)</f>
        <v>1530929917.6999998</v>
      </c>
      <c r="EH82" s="142">
        <f t="shared" si="82"/>
        <v>100</v>
      </c>
      <c r="EI82" s="26">
        <f>SUM(EI81,EI79,EI66)</f>
        <v>1153162005.5</v>
      </c>
      <c r="EJ82" s="142">
        <f t="shared" si="83"/>
        <v>75.324284421357362</v>
      </c>
      <c r="EK82" s="26">
        <f>SUM(EK81,EK79,EK66)</f>
        <v>161374185.80000001</v>
      </c>
      <c r="EL82" s="143">
        <f t="shared" si="84"/>
        <v>10.540925742861001</v>
      </c>
      <c r="EM82" s="26">
        <f>SUM(EM81,EM79,EM66)</f>
        <v>1314536191.3</v>
      </c>
      <c r="EN82" s="143">
        <f t="shared" si="85"/>
        <v>85.865210164218354</v>
      </c>
      <c r="EO82" s="26">
        <f>SUM(EO81,EO79,EO66)</f>
        <v>1199714107.8999999</v>
      </c>
      <c r="EP82" s="169">
        <f t="shared" si="86"/>
        <v>78.365057343865644</v>
      </c>
      <c r="EQ82" s="104"/>
      <c r="ER82" s="26">
        <f>SUM(ER81,ER79,ER66)</f>
        <v>1300782361.7</v>
      </c>
      <c r="ES82" s="142">
        <f t="shared" si="87"/>
        <v>100</v>
      </c>
      <c r="ET82" s="26">
        <f>SUM(ET81,ET79,ET66)</f>
        <v>996476851.29999983</v>
      </c>
      <c r="EU82" s="142">
        <f t="shared" si="88"/>
        <v>76.605962737509643</v>
      </c>
      <c r="EV82" s="26">
        <f>SUM(EV81,EV79,EV66)</f>
        <v>160136532</v>
      </c>
      <c r="EW82" s="143">
        <f t="shared" si="89"/>
        <v>12.310785932761007</v>
      </c>
      <c r="EX82" s="26">
        <f>SUM(EX81,EX79,EX66)</f>
        <v>1156613383.3</v>
      </c>
      <c r="EY82" s="143">
        <f t="shared" si="90"/>
        <v>88.91674867027065</v>
      </c>
      <c r="EZ82" s="26">
        <f>SUM(EZ81,EZ79,EZ66)</f>
        <v>1020124712</v>
      </c>
      <c r="FA82" s="169">
        <f t="shared" si="91"/>
        <v>78.423934859232943</v>
      </c>
      <c r="FB82" s="104"/>
      <c r="FC82" s="26">
        <f>SUM(FC81,FC79,FC66)</f>
        <v>989189424.00000012</v>
      </c>
      <c r="FD82" s="142">
        <f t="shared" si="92"/>
        <v>100</v>
      </c>
      <c r="FE82" s="26">
        <f>SUM(FE81,FE79,FE66)</f>
        <v>762366759.80000007</v>
      </c>
      <c r="FF82" s="142">
        <f t="shared" si="93"/>
        <v>77.06984540101594</v>
      </c>
      <c r="FG82" s="26">
        <f>SUM(FG81,FG79,FG66)</f>
        <v>122003220.5</v>
      </c>
      <c r="FH82" s="143">
        <f t="shared" si="94"/>
        <v>12.333655975278603</v>
      </c>
      <c r="FI82" s="26">
        <f>SUM(FI81,FI79,FI66)</f>
        <v>884369980.29999995</v>
      </c>
      <c r="FJ82" s="143">
        <f t="shared" si="95"/>
        <v>89.403501376294528</v>
      </c>
      <c r="FK82" s="26">
        <f>SUM(FK81,FK79,FK66)</f>
        <v>787474598.29999995</v>
      </c>
      <c r="FL82" s="169">
        <f t="shared" si="96"/>
        <v>79.608068909155648</v>
      </c>
      <c r="FM82" s="103"/>
      <c r="FN82" s="26">
        <f>SUM(FN81,FN79,FN66)</f>
        <v>757532833.89999998</v>
      </c>
      <c r="FO82" s="142">
        <f t="shared" si="97"/>
        <v>100</v>
      </c>
      <c r="FP82" s="26">
        <f>SUM(FP81,FP79,FP66)</f>
        <v>566764275.20000005</v>
      </c>
      <c r="FQ82" s="142">
        <f t="shared" si="98"/>
        <v>74.817123408649138</v>
      </c>
      <c r="FR82" s="26">
        <f>SUM(FR81,FR79,FR66)</f>
        <v>84866200.600000009</v>
      </c>
      <c r="FS82" s="143">
        <f t="shared" si="99"/>
        <v>11.202973231283462</v>
      </c>
      <c r="FT82" s="26">
        <f>SUM(FT81,FT79,FT66)</f>
        <v>651630475.79999995</v>
      </c>
      <c r="FU82" s="143">
        <f t="shared" si="100"/>
        <v>86.020096639932589</v>
      </c>
      <c r="FV82" s="26">
        <f>SUM(FV81,FV79,FV66)</f>
        <v>589572601.69999993</v>
      </c>
      <c r="FW82" s="169">
        <f t="shared" si="101"/>
        <v>77.827993100273716</v>
      </c>
      <c r="FX82" s="104"/>
      <c r="FY82" s="26">
        <f>SUM(FY81,FY79,FY66)</f>
        <v>490172033.89999998</v>
      </c>
      <c r="FZ82" s="142">
        <f t="shared" si="102"/>
        <v>100</v>
      </c>
      <c r="GA82" s="26">
        <f>SUM(GA81,GA79,GA66)</f>
        <v>373386265</v>
      </c>
      <c r="GB82" s="142">
        <f t="shared" si="103"/>
        <v>76.174534485207815</v>
      </c>
      <c r="GC82" s="26">
        <f>SUM(GC81,GC79,GC66)</f>
        <v>53059983.599999994</v>
      </c>
      <c r="GD82" s="143">
        <f t="shared" si="104"/>
        <v>10.824767618387785</v>
      </c>
      <c r="GE82" s="26">
        <f>SUM(GE81,GE79,GE66)</f>
        <v>426446248.59999996</v>
      </c>
      <c r="GF82" s="143">
        <f t="shared" si="105"/>
        <v>86.999302103595582</v>
      </c>
      <c r="GG82" s="26">
        <f>SUM(GG81,GG79,GG66)</f>
        <v>388245631.39999998</v>
      </c>
      <c r="GH82" s="169">
        <f t="shared" si="106"/>
        <v>79.205993926451939</v>
      </c>
      <c r="GI82" s="104"/>
      <c r="GJ82" s="26">
        <f>SUM(GJ81,GJ79,GJ66)</f>
        <v>357356447.39999998</v>
      </c>
      <c r="GK82" s="142">
        <f t="shared" si="107"/>
        <v>100</v>
      </c>
      <c r="GL82" s="26">
        <f>SUM(GL81,GL79,GL66)</f>
        <v>276564114.5</v>
      </c>
      <c r="GM82" s="142">
        <f t="shared" si="108"/>
        <v>77.39166776258925</v>
      </c>
      <c r="GN82" s="26">
        <f>SUM(GN81,GN79,GN66)</f>
        <v>38807629.300000004</v>
      </c>
      <c r="GO82" s="143">
        <f t="shared" si="109"/>
        <v>10.859641565823337</v>
      </c>
      <c r="GP82" s="26">
        <f>SUM(GP81,GP79,GP66)</f>
        <v>315371743.79999995</v>
      </c>
      <c r="GQ82" s="143">
        <f t="shared" si="110"/>
        <v>88.251309328412574</v>
      </c>
      <c r="GR82" s="26">
        <f>SUM(GR81,GR79,GR66)</f>
        <v>291669046</v>
      </c>
      <c r="GS82" s="169">
        <f t="shared" si="111"/>
        <v>81.618520701691978</v>
      </c>
      <c r="GT82" s="104"/>
      <c r="GU82" s="26">
        <f>SUM(GU81,GU79,GU66)</f>
        <v>232243429.40000001</v>
      </c>
      <c r="GV82" s="142">
        <f t="shared" si="112"/>
        <v>100</v>
      </c>
      <c r="GW82" s="26">
        <f>SUM(GW81,GW79,GW66)</f>
        <v>186460735.80000001</v>
      </c>
      <c r="GX82" s="142">
        <f t="shared" si="113"/>
        <v>80.2867647458189</v>
      </c>
      <c r="GY82" s="26">
        <f>SUM(GY81,GY79,GY66)</f>
        <v>19316286.5</v>
      </c>
      <c r="GZ82" s="143">
        <f t="shared" si="114"/>
        <v>8.3172585549152238</v>
      </c>
      <c r="HA82" s="26">
        <f>SUM(HA81,HA79,HA66)</f>
        <v>205777022.29999998</v>
      </c>
      <c r="HB82" s="143">
        <f t="shared" si="115"/>
        <v>88.604023300734113</v>
      </c>
      <c r="HC82" s="26">
        <f>SUM(HC81,HC79,HC66)</f>
        <v>196456720.30000001</v>
      </c>
      <c r="HD82" s="169">
        <f t="shared" si="116"/>
        <v>84.590862616671302</v>
      </c>
      <c r="HE82" s="104"/>
      <c r="HF82" s="26">
        <f>SUM(HF81,HF79,HF66)</f>
        <v>178970468.80000001</v>
      </c>
      <c r="HG82" s="142">
        <f t="shared" si="117"/>
        <v>100</v>
      </c>
      <c r="HH82" s="26">
        <f>SUM(HH81,HH79,HH66)</f>
        <v>140760468.5</v>
      </c>
      <c r="HI82" s="142">
        <f t="shared" si="118"/>
        <v>78.650108838514697</v>
      </c>
      <c r="HJ82" s="26">
        <f>SUM(HJ81,HJ79,HJ66)</f>
        <v>16542017.100000001</v>
      </c>
      <c r="HK82" s="143">
        <f t="shared" si="119"/>
        <v>9.2428752133882774</v>
      </c>
      <c r="HL82" s="26">
        <f>SUM(HL81,HL79,HL66)</f>
        <v>157302485.59999999</v>
      </c>
      <c r="HM82" s="143">
        <f t="shared" si="120"/>
        <v>87.892984051902971</v>
      </c>
      <c r="HN82" s="26">
        <f>SUM(HN81,HN79,HN66)</f>
        <v>147008778.80000001</v>
      </c>
      <c r="HO82" s="169">
        <f t="shared" si="121"/>
        <v>82.141360966251213</v>
      </c>
      <c r="HP82" s="26">
        <f>SUM(HP81,HP79,HP66)</f>
        <v>139361732.09999999</v>
      </c>
      <c r="HQ82" s="142">
        <f t="shared" si="122"/>
        <v>100</v>
      </c>
      <c r="HR82" s="26">
        <f>SUM(HR81,HR79,HR66)</f>
        <v>108327860.09999999</v>
      </c>
      <c r="HS82" s="142">
        <f t="shared" si="123"/>
        <v>77.731424880876602</v>
      </c>
      <c r="HT82" s="26">
        <f>SUM(HT81,HT79,HT66)</f>
        <v>118278020.80000001</v>
      </c>
      <c r="HU82" s="106"/>
      <c r="HV82" s="26">
        <f>SUM(HV81,HV79,HV66)</f>
        <v>97913555.099999994</v>
      </c>
      <c r="HW82" s="142">
        <f t="shared" si="124"/>
        <v>100</v>
      </c>
      <c r="HX82" s="26">
        <f>SUM(HX81,HX79,HX66)</f>
        <v>85562638.899999991</v>
      </c>
      <c r="HY82" s="142">
        <f t="shared" si="125"/>
        <v>87.385897501744367</v>
      </c>
      <c r="HZ82" s="26">
        <f>SUM(HZ81,HZ79,HZ66)</f>
        <v>90982787.199999988</v>
      </c>
      <c r="IA82" s="169">
        <f t="shared" si="126"/>
        <v>83.988354534107515</v>
      </c>
      <c r="IB82" s="26">
        <f>SUM(IB81,IB79,IB66)</f>
        <v>74172827.700000003</v>
      </c>
      <c r="IC82" s="142">
        <f t="shared" si="127"/>
        <v>100</v>
      </c>
      <c r="ID82" s="26">
        <f>SUM(ID81,ID79,ID66)</f>
        <v>64475615.899999999</v>
      </c>
      <c r="IE82" s="142">
        <f t="shared" si="128"/>
        <v>86.92619372794924</v>
      </c>
      <c r="IF82" s="26">
        <f>SUM(IF81,IF79,IF66)</f>
        <v>66463308.699999996</v>
      </c>
      <c r="IG82" s="106"/>
      <c r="IH82" s="26">
        <f>SUM(IH81,IH79,IH66)</f>
        <v>64179937.900000006</v>
      </c>
      <c r="II82" s="142">
        <f t="shared" si="129"/>
        <v>100</v>
      </c>
      <c r="IJ82" s="26">
        <f>SUM(IJ81,IJ79,IJ66)</f>
        <v>49436057.699999996</v>
      </c>
      <c r="IK82" s="142">
        <f t="shared" si="130"/>
        <v>77.027275683917409</v>
      </c>
      <c r="IL82" s="26">
        <f>SUM(IL81,IL79,IL66)</f>
        <v>53135540.100000001</v>
      </c>
      <c r="IM82" s="169">
        <f t="shared" si="131"/>
        <v>82.41183796120977</v>
      </c>
      <c r="IN82" s="26">
        <f>SUM(IN81,IN79,IN66)</f>
        <v>40321790.899999999</v>
      </c>
      <c r="IO82" s="142">
        <f t="shared" si="132"/>
        <v>100</v>
      </c>
      <c r="IP82" s="26">
        <f>SUM(IP81,IP79,IP66)</f>
        <v>31019052.699999996</v>
      </c>
      <c r="IQ82" s="142">
        <f t="shared" si="133"/>
        <v>76.928757398025184</v>
      </c>
      <c r="IR82" s="26">
        <f>SUM(IR81,IR79,IR66)</f>
        <v>34630221.300000004</v>
      </c>
      <c r="IS82" s="169">
        <f t="shared" si="134"/>
        <v>70.05053175993848</v>
      </c>
    </row>
    <row r="83" spans="1:253" x14ac:dyDescent="0.2">
      <c r="J83" s="100"/>
      <c r="L83" s="100"/>
      <c r="N83" s="100"/>
      <c r="O83" s="100"/>
      <c r="P83" s="100"/>
      <c r="BA83" s="97"/>
      <c r="BK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8"/>
      <c r="DK83" s="98">
        <v>2610483384.8000002</v>
      </c>
      <c r="DL83" s="98"/>
      <c r="DM83" s="98">
        <v>2021335705.7</v>
      </c>
      <c r="DN83" s="98"/>
      <c r="DO83" s="98">
        <v>263431604.5</v>
      </c>
      <c r="DP83" s="98"/>
      <c r="DQ83" s="99"/>
      <c r="DR83" s="98"/>
      <c r="DS83" s="98">
        <v>2395529648.1999998</v>
      </c>
      <c r="DT83" s="98"/>
      <c r="DU83" s="97"/>
      <c r="DV83" s="97"/>
      <c r="DW83" s="97"/>
      <c r="DX83" s="97"/>
      <c r="DY83" s="97"/>
      <c r="DZ83" s="97"/>
      <c r="EA83" s="97"/>
      <c r="EB83" s="97"/>
      <c r="EC83" s="97"/>
      <c r="ED83" s="97"/>
      <c r="EE83" s="97"/>
      <c r="EF83" s="97"/>
      <c r="EG83" s="97"/>
      <c r="EH83" s="97"/>
      <c r="EI83" s="97"/>
      <c r="EJ83" s="97"/>
      <c r="EK83" s="97"/>
      <c r="EL83" s="97"/>
      <c r="EM83" s="97"/>
      <c r="EN83" s="97"/>
      <c r="EO83" s="97"/>
      <c r="EP83" s="97"/>
      <c r="EQ83" s="97"/>
      <c r="ER83" s="97"/>
      <c r="ES83" s="97"/>
      <c r="ET83" s="97"/>
      <c r="EU83" s="97"/>
      <c r="EV83" s="97"/>
      <c r="EW83" s="97"/>
      <c r="EX83" s="97"/>
      <c r="EY83" s="97"/>
      <c r="EZ83" s="97"/>
      <c r="FA83" s="97"/>
      <c r="FB83" s="97"/>
      <c r="FC83" s="97"/>
      <c r="FD83" s="97"/>
      <c r="FE83" s="97"/>
      <c r="FF83" s="97"/>
      <c r="FG83" s="97"/>
      <c r="FH83" s="97"/>
      <c r="FI83" s="97"/>
      <c r="FJ83" s="97"/>
      <c r="FK83" s="97"/>
      <c r="FL83" s="97"/>
      <c r="HF83" s="93">
        <v>156604406.69999999</v>
      </c>
      <c r="HH83" s="93">
        <v>124812490.8</v>
      </c>
      <c r="HJ83" s="93">
        <v>14687672.6</v>
      </c>
      <c r="HP83" s="93">
        <v>143993486.90000001</v>
      </c>
      <c r="HR83" s="93">
        <v>111813240</v>
      </c>
      <c r="HT83" s="93">
        <v>122043513.09999999</v>
      </c>
      <c r="HV83" s="93">
        <v>102939102</v>
      </c>
      <c r="HX83" s="93">
        <v>88087163.400000006</v>
      </c>
      <c r="HZ83" s="93">
        <v>93140714.099999994</v>
      </c>
      <c r="IB83" s="93">
        <v>76557430.200000003</v>
      </c>
      <c r="ID83" s="93">
        <v>66689535.100000001</v>
      </c>
      <c r="IF83" s="93">
        <v>69022836.700000003</v>
      </c>
      <c r="IH83" s="93">
        <v>60563584.200000003</v>
      </c>
      <c r="IJ83" s="93">
        <v>50968203.799999997</v>
      </c>
      <c r="IL83" s="93">
        <v>55130269.200000003</v>
      </c>
      <c r="IN83" s="93">
        <v>41536994.200000003</v>
      </c>
      <c r="IP83" s="93">
        <v>31801219.800000001</v>
      </c>
      <c r="IR83" s="93">
        <v>35840057.399999999</v>
      </c>
    </row>
    <row r="84" spans="1:253" x14ac:dyDescent="0.2">
      <c r="J84" s="100"/>
      <c r="L84" s="100"/>
      <c r="N84" s="100"/>
      <c r="O84" s="100"/>
      <c r="P84" s="100"/>
      <c r="CY84" s="97"/>
      <c r="CZ84" s="97"/>
      <c r="DA84" s="97"/>
      <c r="DB84" s="97"/>
      <c r="DC84" s="97"/>
      <c r="DD84" s="97"/>
      <c r="DE84" s="97"/>
      <c r="DF84" s="97"/>
      <c r="DG84" s="97"/>
      <c r="DH84" s="97"/>
      <c r="DI84" s="97"/>
      <c r="DJ84" s="98"/>
      <c r="DK84" s="98">
        <v>2656863517.6999998</v>
      </c>
      <c r="DL84" s="98"/>
      <c r="DM84" s="98">
        <v>2049512118.2</v>
      </c>
      <c r="DN84" s="98"/>
      <c r="DO84" s="98">
        <v>337012005.39999998</v>
      </c>
      <c r="DP84" s="98"/>
      <c r="DQ84" s="98"/>
      <c r="DR84" s="98"/>
      <c r="DS84" s="98">
        <v>2423706061</v>
      </c>
      <c r="DT84" s="98"/>
      <c r="DU84" s="97"/>
      <c r="DV84" s="97"/>
      <c r="DW84" s="97"/>
      <c r="DX84" s="97"/>
      <c r="DY84" s="97"/>
      <c r="DZ84" s="97"/>
      <c r="EA84" s="97"/>
      <c r="EB84" s="97"/>
      <c r="EC84" s="97"/>
      <c r="ED84" s="97"/>
      <c r="EE84" s="97"/>
      <c r="EF84" s="97"/>
      <c r="EG84" s="97"/>
      <c r="EH84" s="97"/>
      <c r="EI84" s="97"/>
      <c r="EJ84" s="97"/>
      <c r="EK84" s="97"/>
      <c r="EL84" s="97"/>
      <c r="EM84" s="97"/>
      <c r="EN84" s="97"/>
      <c r="EO84" s="97"/>
      <c r="EP84" s="97"/>
      <c r="EQ84" s="97"/>
      <c r="ER84" s="97"/>
      <c r="ES84" s="97"/>
      <c r="ET84" s="97"/>
      <c r="EU84" s="97"/>
      <c r="EV84" s="97"/>
      <c r="EW84" s="97"/>
      <c r="EX84" s="97"/>
      <c r="EY84" s="97"/>
      <c r="EZ84" s="97"/>
      <c r="FA84" s="97"/>
      <c r="FB84" s="97"/>
      <c r="FC84" s="97"/>
      <c r="FD84" s="97"/>
      <c r="FE84" s="97"/>
      <c r="FF84" s="97"/>
      <c r="FG84" s="97"/>
      <c r="FH84" s="97"/>
      <c r="FI84" s="97"/>
      <c r="FJ84" s="97"/>
      <c r="FK84" s="97"/>
      <c r="FL84" s="97"/>
      <c r="FN84" s="97"/>
      <c r="FP84" s="97"/>
      <c r="FR84" s="97"/>
      <c r="FV84" s="97"/>
      <c r="FY84" s="97"/>
      <c r="GA84" s="97"/>
      <c r="GB84" s="97"/>
      <c r="GC84" s="97"/>
      <c r="GD84" s="97"/>
      <c r="GE84" s="97"/>
      <c r="GF84" s="97"/>
      <c r="GG84" s="97"/>
      <c r="GJ84" s="97"/>
      <c r="GL84" s="97"/>
      <c r="GM84" s="97"/>
      <c r="GN84" s="97"/>
      <c r="GO84" s="97"/>
      <c r="GP84" s="97"/>
      <c r="GQ84" s="97"/>
      <c r="GR84" s="97"/>
      <c r="GU84" s="97"/>
      <c r="GW84" s="97"/>
      <c r="GX84" s="97"/>
      <c r="GY84" s="97"/>
      <c r="GZ84" s="97"/>
      <c r="HA84" s="97"/>
      <c r="HB84" s="97"/>
      <c r="HC84" s="97"/>
      <c r="HF84" s="97">
        <f>+HF79-HF83</f>
        <v>-20216733.099999964</v>
      </c>
      <c r="HH84" s="97">
        <f>+HH79-HH83</f>
        <v>-12682801.599999994</v>
      </c>
      <c r="HJ84" s="97">
        <f>+HJ79-HJ83</f>
        <v>-2326887.0999999996</v>
      </c>
      <c r="HN84" s="97"/>
      <c r="HP84" s="97">
        <f>+HP82-HP83</f>
        <v>-4631754.8000000119</v>
      </c>
      <c r="HR84" s="97">
        <f>+HR82-HR83</f>
        <v>-3485379.900000006</v>
      </c>
      <c r="HT84" s="97">
        <f>+HT82-HT83</f>
        <v>-3765492.2999999821</v>
      </c>
      <c r="HV84" s="97">
        <f>+HV82-HV83</f>
        <v>-5025546.900000006</v>
      </c>
      <c r="HX84" s="97">
        <f>+HX82-HX83</f>
        <v>-2524524.5000000149</v>
      </c>
      <c r="HZ84" s="97">
        <f>+HZ82-HZ83</f>
        <v>-2157926.900000006</v>
      </c>
      <c r="IB84" s="97">
        <f>+IB82-IB83</f>
        <v>-2384602.5</v>
      </c>
      <c r="ID84" s="97">
        <f>+ID82-ID83</f>
        <v>-2213919.200000003</v>
      </c>
      <c r="IF84" s="97">
        <f>+IF82-IF83</f>
        <v>-2559528.0000000075</v>
      </c>
      <c r="IH84" s="97">
        <f>+IH82-IH83</f>
        <v>3616353.700000003</v>
      </c>
      <c r="IJ84" s="97">
        <f>+IJ82-IJ83</f>
        <v>-1532146.1000000015</v>
      </c>
      <c r="IL84" s="97">
        <f>+IL82-IL83</f>
        <v>-1994729.1000000015</v>
      </c>
      <c r="IN84" s="97">
        <f>+IN82-IN83</f>
        <v>-1215203.3000000045</v>
      </c>
      <c r="IP84" s="97">
        <f>+IP82-IP83</f>
        <v>-782167.10000000522</v>
      </c>
      <c r="IR84" s="97">
        <f>+IR82-IR83</f>
        <v>-1209836.099999994</v>
      </c>
    </row>
    <row r="85" spans="1:253" x14ac:dyDescent="0.2">
      <c r="A85" s="101"/>
      <c r="B85" s="101"/>
      <c r="C85" s="101"/>
      <c r="D85" s="101"/>
      <c r="E85" s="101"/>
      <c r="F85" s="101"/>
      <c r="G85" s="101"/>
      <c r="H85" s="101"/>
      <c r="I85" s="101"/>
      <c r="J85" s="102"/>
      <c r="K85" s="101"/>
      <c r="L85" s="102"/>
      <c r="M85" s="101"/>
      <c r="N85" s="102"/>
      <c r="O85" s="102"/>
      <c r="P85" s="102"/>
      <c r="CY85" s="97"/>
      <c r="CZ85" s="97"/>
      <c r="DA85" s="97"/>
      <c r="DB85" s="97"/>
      <c r="DC85" s="97"/>
      <c r="DD85" s="97"/>
      <c r="DE85" s="97"/>
      <c r="DF85" s="97"/>
      <c r="DG85" s="97"/>
      <c r="DH85" s="97"/>
      <c r="DI85" s="97"/>
      <c r="DJ85" s="98"/>
      <c r="DK85" s="98">
        <f>SUM(DK82-DK84)</f>
        <v>190914412.40000057</v>
      </c>
      <c r="DL85" s="98"/>
      <c r="DM85" s="98">
        <f>SUM(DM82-DM84)</f>
        <v>179075345.10000014</v>
      </c>
      <c r="DN85" s="98">
        <f>SUM(DN83-DN84)</f>
        <v>0</v>
      </c>
      <c r="DO85" s="98">
        <f>SUM(DO82-DO84)</f>
        <v>7679594.9000000358</v>
      </c>
      <c r="DP85" s="98">
        <f>SUM(DP83-DP84)</f>
        <v>0</v>
      </c>
      <c r="DQ85" s="98">
        <f>SUM(DQ83-DQ84)</f>
        <v>0</v>
      </c>
      <c r="DR85" s="98">
        <f>SUM(DR83-DR84)</f>
        <v>0</v>
      </c>
      <c r="DS85" s="98">
        <f>SUM(DS82-DS84)</f>
        <v>-144530556.0999999</v>
      </c>
      <c r="DT85" s="98"/>
      <c r="DU85" s="97"/>
      <c r="DV85" s="97"/>
      <c r="DW85" s="97"/>
      <c r="DX85" s="97"/>
      <c r="DY85" s="97"/>
      <c r="DZ85" s="97"/>
      <c r="EA85" s="97"/>
      <c r="EB85" s="97"/>
      <c r="EC85" s="97"/>
      <c r="ED85" s="97"/>
      <c r="EE85" s="97"/>
      <c r="EF85" s="97"/>
      <c r="EG85" s="97"/>
      <c r="EH85" s="97"/>
      <c r="EI85" s="97"/>
      <c r="EJ85" s="97"/>
      <c r="EK85" s="97"/>
      <c r="EL85" s="97"/>
      <c r="EM85" s="97"/>
      <c r="EN85" s="97"/>
      <c r="EO85" s="97"/>
      <c r="EP85" s="97"/>
      <c r="EQ85" s="97"/>
      <c r="ER85" s="97"/>
      <c r="ES85" s="97"/>
      <c r="ET85" s="97"/>
      <c r="EU85" s="97"/>
      <c r="EV85" s="97"/>
      <c r="EW85" s="97"/>
      <c r="EX85" s="97"/>
      <c r="EY85" s="97"/>
      <c r="EZ85" s="97"/>
      <c r="FA85" s="97"/>
      <c r="FB85" s="97"/>
      <c r="FC85" s="97"/>
      <c r="FD85" s="97"/>
      <c r="FE85" s="97"/>
      <c r="FF85" s="97"/>
      <c r="FG85" s="97"/>
      <c r="FH85" s="97"/>
      <c r="FI85" s="97"/>
      <c r="FJ85" s="97"/>
      <c r="FK85" s="97"/>
      <c r="FL85" s="97"/>
    </row>
    <row r="86" spans="1:253" x14ac:dyDescent="0.2">
      <c r="A86" s="101"/>
      <c r="B86" s="101"/>
      <c r="C86" s="101"/>
      <c r="D86" s="101"/>
      <c r="E86" s="101"/>
      <c r="F86" s="101"/>
      <c r="G86" s="101"/>
      <c r="H86" s="101"/>
      <c r="I86" s="101"/>
      <c r="J86" s="102"/>
      <c r="K86" s="101"/>
      <c r="L86" s="102"/>
      <c r="M86" s="101"/>
      <c r="N86" s="102"/>
      <c r="O86" s="102"/>
      <c r="P86" s="102"/>
      <c r="CY86" s="97"/>
      <c r="CZ86" s="97"/>
      <c r="DA86" s="97"/>
      <c r="DB86" s="97"/>
      <c r="DC86" s="97"/>
      <c r="DD86" s="97"/>
      <c r="DE86" s="97"/>
      <c r="DF86" s="97"/>
      <c r="DG86" s="97"/>
      <c r="DH86" s="97"/>
      <c r="DI86" s="97"/>
      <c r="DJ86" s="97"/>
      <c r="DK86" s="97"/>
      <c r="DL86" s="97"/>
      <c r="DM86" s="97"/>
      <c r="DN86" s="97"/>
      <c r="DO86" s="97"/>
      <c r="DP86" s="97"/>
      <c r="DQ86" s="97"/>
      <c r="DR86" s="97"/>
      <c r="DS86" s="97"/>
      <c r="DT86" s="97"/>
      <c r="DU86" s="97"/>
      <c r="DV86" s="97"/>
      <c r="DW86" s="97"/>
      <c r="DX86" s="97"/>
      <c r="DY86" s="97"/>
      <c r="DZ86" s="97"/>
      <c r="EA86" s="97"/>
      <c r="EB86" s="97"/>
      <c r="EC86" s="97"/>
      <c r="ED86" s="97"/>
      <c r="EE86" s="97"/>
      <c r="EF86" s="97"/>
      <c r="EG86" s="97"/>
      <c r="EH86" s="97"/>
      <c r="EI86" s="97"/>
      <c r="EJ86" s="97"/>
      <c r="EK86" s="97"/>
      <c r="EL86" s="97"/>
      <c r="EM86" s="97"/>
      <c r="EN86" s="97"/>
      <c r="EO86" s="97"/>
      <c r="EP86" s="97"/>
      <c r="EQ86" s="97"/>
      <c r="ER86" s="97"/>
      <c r="ES86" s="97"/>
      <c r="ET86" s="97"/>
      <c r="EU86" s="97"/>
      <c r="EV86" s="97"/>
      <c r="EW86" s="97"/>
      <c r="EX86" s="97"/>
      <c r="EY86" s="97"/>
      <c r="EZ86" s="97"/>
      <c r="FA86" s="97"/>
      <c r="FB86" s="97"/>
      <c r="FC86" s="97"/>
      <c r="FD86" s="97"/>
      <c r="FE86" s="97"/>
      <c r="FF86" s="97"/>
      <c r="FG86" s="97"/>
      <c r="FH86" s="97"/>
      <c r="FI86" s="97"/>
      <c r="FJ86" s="97"/>
      <c r="FK86" s="97"/>
      <c r="FL86" s="97"/>
      <c r="HC86" s="97"/>
      <c r="HF86" s="97"/>
      <c r="HH86" s="97"/>
      <c r="HJ86" s="97"/>
    </row>
    <row r="87" spans="1:253" x14ac:dyDescent="0.2">
      <c r="J87" s="100"/>
      <c r="L87" s="100"/>
      <c r="N87" s="100"/>
      <c r="O87" s="100"/>
      <c r="P87" s="100"/>
    </row>
    <row r="88" spans="1:253" x14ac:dyDescent="0.2">
      <c r="J88" s="100"/>
      <c r="L88" s="100"/>
      <c r="N88" s="100"/>
      <c r="O88" s="100"/>
      <c r="P88" s="100"/>
    </row>
  </sheetData>
  <mergeCells count="70">
    <mergeCell ref="AB6:AC6"/>
    <mergeCell ref="AB5:AN5"/>
    <mergeCell ref="AI6:AN6"/>
    <mergeCell ref="BC6:BH6"/>
    <mergeCell ref="BA6:BB6"/>
    <mergeCell ref="AD6:AH6"/>
    <mergeCell ref="AO6:AP6"/>
    <mergeCell ref="AS6:AX6"/>
    <mergeCell ref="AO5:AX5"/>
    <mergeCell ref="AY5:BH5"/>
    <mergeCell ref="AQ6:AR6"/>
    <mergeCell ref="IB6:IC6"/>
    <mergeCell ref="ID6:IG6"/>
    <mergeCell ref="HP6:HQ6"/>
    <mergeCell ref="HR6:HU6"/>
    <mergeCell ref="HV6:HW6"/>
    <mergeCell ref="HX6:IA6"/>
    <mergeCell ref="GT6:GV6"/>
    <mergeCell ref="GW6:HD6"/>
    <mergeCell ref="BI5:BR5"/>
    <mergeCell ref="BS5:CB5"/>
    <mergeCell ref="DM6:DT6"/>
    <mergeCell ref="CW5:DG5"/>
    <mergeCell ref="DB6:DG6"/>
    <mergeCell ref="CW6:CX6"/>
    <mergeCell ref="CC5:CL5"/>
    <mergeCell ref="CM5:CV5"/>
    <mergeCell ref="CG6:CL6"/>
    <mergeCell ref="CQ6:CV6"/>
    <mergeCell ref="CC6:CD6"/>
    <mergeCell ref="CM6:CN6"/>
    <mergeCell ref="BW6:CB6"/>
    <mergeCell ref="DJ6:DL6"/>
    <mergeCell ref="DX6:EE6"/>
    <mergeCell ref="FX6:FZ6"/>
    <mergeCell ref="GA6:GH6"/>
    <mergeCell ref="EF6:EH6"/>
    <mergeCell ref="EI6:EP6"/>
    <mergeCell ref="EQ6:ES6"/>
    <mergeCell ref="ET6:FA6"/>
    <mergeCell ref="BU6:BV6"/>
    <mergeCell ref="BK6:BL6"/>
    <mergeCell ref="AY6:AZ6"/>
    <mergeCell ref="BI6:BJ6"/>
    <mergeCell ref="BS6:BT6"/>
    <mergeCell ref="BM6:BR6"/>
    <mergeCell ref="CE6:CF6"/>
    <mergeCell ref="CO6:CP6"/>
    <mergeCell ref="CY6:DA6"/>
    <mergeCell ref="IN6:IO6"/>
    <mergeCell ref="IP6:IS6"/>
    <mergeCell ref="FB6:FD6"/>
    <mergeCell ref="FE6:FL6"/>
    <mergeCell ref="FM6:FO6"/>
    <mergeCell ref="FP6:FW6"/>
    <mergeCell ref="IH6:II6"/>
    <mergeCell ref="IJ6:IM6"/>
    <mergeCell ref="GI6:GK6"/>
    <mergeCell ref="GL6:GS6"/>
    <mergeCell ref="HH6:HO6"/>
    <mergeCell ref="HE6:HG6"/>
    <mergeCell ref="DU6:DW6"/>
    <mergeCell ref="Q6:U6"/>
    <mergeCell ref="V6:AA6"/>
    <mergeCell ref="B5:N5"/>
    <mergeCell ref="O5:AA5"/>
    <mergeCell ref="B6:C6"/>
    <mergeCell ref="O6:P6"/>
    <mergeCell ref="D6:H6"/>
    <mergeCell ref="I6:N6"/>
  </mergeCells>
  <phoneticPr fontId="4" type="noConversion"/>
  <printOptions horizontalCentered="1" verticalCentered="1"/>
  <pageMargins left="0.19685039370078741" right="0.19685039370078741" top="0.35" bottom="0.39370078740157483" header="0.43" footer="0.39370078740157483"/>
  <pageSetup scale="55" orientation="landscape" verticalDpi="300" r:id="rId1"/>
  <headerFooter alignWithMargins="0">
    <oddHeader>&amp;CENTIDADES DE LA ADMINISTRACIÓN DISTRITAL
PRESUPUESTO Y EJECUCIÓN POR CUENTA MAYOR
SERIE 1995 - 2004&amp;R
Miles de pesos</oddHeader>
    <oddFooter>&amp;LFUENTE: Ejecuciones Presupuestales&amp;C&amp;P/&amp;N&amp;R&amp;Z&amp;F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54"/>
  <sheetViews>
    <sheetView showGridLines="0" zoomScale="90" zoomScaleNormal="90" zoomScaleSheetLayoutView="80" workbookViewId="0">
      <pane xSplit="2" ySplit="7" topLeftCell="HK8" activePane="bottomRight" state="frozen"/>
      <selection activeCell="HL31" sqref="HL31"/>
      <selection pane="topRight" activeCell="HL31" sqref="HL31"/>
      <selection pane="bottomLeft" activeCell="HL31" sqref="HL31"/>
      <selection pane="bottomRight" activeCell="HL31" sqref="HL31"/>
    </sheetView>
  </sheetViews>
  <sheetFormatPr baseColWidth="10" defaultRowHeight="14.1" customHeight="1" outlineLevelCol="1" x14ac:dyDescent="0.2"/>
  <cols>
    <col min="1" max="1" width="6" style="202" bestFit="1" customWidth="1"/>
    <col min="2" max="2" width="60.42578125" style="206" bestFit="1" customWidth="1"/>
    <col min="3" max="3" width="15.28515625" style="206" hidden="1" customWidth="1" outlineLevel="1"/>
    <col min="4" max="4" width="8.140625" style="206" hidden="1" customWidth="1" outlineLevel="1"/>
    <col min="5" max="5" width="6.28515625" style="206" hidden="1" customWidth="1" outlineLevel="1"/>
    <col min="6" max="6" width="15.28515625" style="206" hidden="1" customWidth="1" outlineLevel="1"/>
    <col min="7" max="7" width="7.7109375" style="206" hidden="1" customWidth="1" outlineLevel="1"/>
    <col min="8" max="8" width="15.28515625" style="206" hidden="1" customWidth="1" outlineLevel="1"/>
    <col min="9" max="9" width="8.28515625" style="206" hidden="1" customWidth="1" outlineLevel="1"/>
    <col min="10" max="10" width="13.5703125" style="206" hidden="1" customWidth="1" outlineLevel="1"/>
    <col min="11" max="11" width="8.28515625" style="206" hidden="1" customWidth="1" outlineLevel="1"/>
    <col min="12" max="12" width="15.28515625" style="206" hidden="1" customWidth="1" outlineLevel="1"/>
    <col min="13" max="13" width="8.28515625" style="206" hidden="1" customWidth="1" outlineLevel="1"/>
    <col min="14" max="14" width="15.42578125" style="206" hidden="1" customWidth="1" outlineLevel="1"/>
    <col min="15" max="15" width="8.140625" style="206" hidden="1" customWidth="1" outlineLevel="1"/>
    <col min="16" max="16" width="15.42578125" style="206" hidden="1" customWidth="1" outlineLevel="1"/>
    <col min="17" max="17" width="7.7109375" style="206" hidden="1" customWidth="1" outlineLevel="1"/>
    <col min="18" max="18" width="15.28515625" style="206" hidden="1" customWidth="1" outlineLevel="1"/>
    <col min="19" max="19" width="8.140625" style="206" hidden="1" customWidth="1" outlineLevel="1"/>
    <col min="20" max="20" width="13.5703125" style="206" hidden="1" customWidth="1" outlineLevel="1"/>
    <col min="21" max="21" width="8.140625" style="206" hidden="1" customWidth="1" outlineLevel="1"/>
    <col min="22" max="22" width="15.42578125" style="206" hidden="1" customWidth="1" outlineLevel="1"/>
    <col min="23" max="23" width="8.140625" style="206" hidden="1" customWidth="1" outlineLevel="1"/>
    <col min="24" max="24" width="15.42578125" style="206" hidden="1" customWidth="1" outlineLevel="1"/>
    <col min="25" max="25" width="8.140625" style="206" hidden="1" customWidth="1" outlineLevel="1"/>
    <col min="26" max="26" width="15.42578125" style="206" hidden="1" customWidth="1" outlineLevel="1"/>
    <col min="27" max="27" width="7.7109375" style="206" hidden="1" customWidth="1" outlineLevel="1"/>
    <col min="28" max="28" width="15.42578125" style="206" hidden="1" customWidth="1" outlineLevel="1"/>
    <col min="29" max="29" width="8.140625" style="206" hidden="1" customWidth="1" outlineLevel="1"/>
    <col min="30" max="30" width="13.5703125" style="206" hidden="1" customWidth="1" outlineLevel="1"/>
    <col min="31" max="31" width="8.140625" style="206" hidden="1" customWidth="1" outlineLevel="1"/>
    <col min="32" max="32" width="15.42578125" style="206" hidden="1" customWidth="1" outlineLevel="1"/>
    <col min="33" max="33" width="8.140625" style="206" hidden="1" customWidth="1" outlineLevel="1"/>
    <col min="34" max="34" width="15.42578125" style="206" hidden="1" customWidth="1" outlineLevel="1"/>
    <col min="35" max="35" width="8.28515625" style="206" hidden="1" customWidth="1" outlineLevel="1"/>
    <col min="36" max="36" width="15.42578125" style="206" hidden="1" customWidth="1" outlineLevel="1"/>
    <col min="37" max="37" width="7.7109375" style="206" hidden="1" customWidth="1" outlineLevel="1"/>
    <col min="38" max="38" width="15.42578125" style="206" hidden="1" customWidth="1" outlineLevel="1"/>
    <col min="39" max="39" width="8.140625" style="206" hidden="1" customWidth="1" outlineLevel="1"/>
    <col min="40" max="40" width="15.28515625" style="206" hidden="1" customWidth="1" outlineLevel="1"/>
    <col min="41" max="41" width="8.140625" style="206" hidden="1" customWidth="1" outlineLevel="1"/>
    <col min="42" max="42" width="15.42578125" style="206" hidden="1" customWidth="1" outlineLevel="1"/>
    <col min="43" max="43" width="8.140625" style="206" hidden="1" customWidth="1" outlineLevel="1"/>
    <col min="44" max="44" width="15.42578125" style="206" hidden="1" customWidth="1" outlineLevel="1"/>
    <col min="45" max="45" width="8.140625" style="206" hidden="1" customWidth="1" outlineLevel="1"/>
    <col min="46" max="46" width="15.42578125" style="206" hidden="1" customWidth="1" outlineLevel="1"/>
    <col min="47" max="47" width="7.7109375" style="206" hidden="1" customWidth="1" outlineLevel="1"/>
    <col min="48" max="48" width="15.42578125" style="206" hidden="1" customWidth="1" outlineLevel="1"/>
    <col min="49" max="49" width="8.140625" style="206" hidden="1" customWidth="1" outlineLevel="1"/>
    <col min="50" max="50" width="15.28515625" style="206" hidden="1" customWidth="1" outlineLevel="1"/>
    <col min="51" max="51" width="8.140625" style="206" hidden="1" customWidth="1" outlineLevel="1"/>
    <col min="52" max="52" width="15.42578125" style="206" hidden="1" customWidth="1" outlineLevel="1"/>
    <col min="53" max="53" width="8.140625" style="206" hidden="1" customWidth="1" outlineLevel="1"/>
    <col min="54" max="54" width="15.42578125" style="206" hidden="1" customWidth="1" outlineLevel="1"/>
    <col min="55" max="55" width="8.140625" style="206" hidden="1" customWidth="1" outlineLevel="1"/>
    <col min="56" max="56" width="15.42578125" style="206" hidden="1" customWidth="1" outlineLevel="1"/>
    <col min="57" max="57" width="7.7109375" style="206" hidden="1" customWidth="1" outlineLevel="1"/>
    <col min="58" max="58" width="15.42578125" style="206" hidden="1" customWidth="1" outlineLevel="1"/>
    <col min="59" max="59" width="8.140625" style="206" hidden="1" customWidth="1" outlineLevel="1"/>
    <col min="60" max="60" width="15.28515625" style="206" hidden="1" customWidth="1" outlineLevel="1"/>
    <col min="61" max="61" width="8.140625" style="206" hidden="1" customWidth="1" outlineLevel="1"/>
    <col min="62" max="62" width="15.28515625" style="206" hidden="1" customWidth="1" outlineLevel="1"/>
    <col min="63" max="63" width="8.140625" style="206" hidden="1" customWidth="1" outlineLevel="1"/>
    <col min="64" max="64" width="15.42578125" style="206" hidden="1" customWidth="1" outlineLevel="1"/>
    <col min="65" max="65" width="8.28515625" style="206" hidden="1" customWidth="1" outlineLevel="1"/>
    <col min="66" max="66" width="15.42578125" style="206" hidden="1" customWidth="1" outlineLevel="1"/>
    <col min="67" max="67" width="7.7109375" style="206" hidden="1" customWidth="1" outlineLevel="1"/>
    <col min="68" max="68" width="15.42578125" style="206" hidden="1" customWidth="1" outlineLevel="1"/>
    <col min="69" max="69" width="9" style="206" hidden="1" customWidth="1" outlineLevel="1"/>
    <col min="70" max="70" width="15.28515625" style="206" hidden="1" customWidth="1" outlineLevel="1"/>
    <col min="71" max="71" width="9" style="206" hidden="1" customWidth="1" outlineLevel="1"/>
    <col min="72" max="72" width="15.28515625" style="206" hidden="1" customWidth="1" outlineLevel="1"/>
    <col min="73" max="73" width="9" style="206" hidden="1" customWidth="1" outlineLevel="1"/>
    <col min="74" max="74" width="15.42578125" style="206" hidden="1" customWidth="1" outlineLevel="1"/>
    <col min="75" max="75" width="8.28515625" style="206" hidden="1" customWidth="1" outlineLevel="1"/>
    <col min="76" max="77" width="15.42578125" style="206" hidden="1" customWidth="1" outlineLevel="1"/>
    <col min="78" max="78" width="8" style="206" hidden="1" customWidth="1" outlineLevel="1"/>
    <col min="79" max="79" width="12.5703125" style="206" hidden="1" customWidth="1" outlineLevel="1"/>
    <col min="80" max="81" width="15.42578125" style="206" hidden="1" customWidth="1" outlineLevel="1"/>
    <col min="82" max="82" width="9" style="206" hidden="1" customWidth="1" outlineLevel="1"/>
    <col min="83" max="83" width="15.28515625" style="206" hidden="1" customWidth="1" outlineLevel="1"/>
    <col min="84" max="84" width="9" style="206" hidden="1" customWidth="1" outlineLevel="1"/>
    <col min="85" max="85" width="15.42578125" style="206" hidden="1" customWidth="1" outlineLevel="1"/>
    <col min="86" max="86" width="9" style="206" hidden="1" customWidth="1" outlineLevel="1"/>
    <col min="87" max="87" width="15.42578125" style="206" hidden="1" customWidth="1" outlineLevel="1"/>
    <col min="88" max="88" width="8.140625" style="206" hidden="1" customWidth="1" outlineLevel="1"/>
    <col min="89" max="90" width="16.5703125" style="206" hidden="1" customWidth="1" outlineLevel="1"/>
    <col min="91" max="91" width="7.7109375" style="206" hidden="1" customWidth="1" outlineLevel="1"/>
    <col min="92" max="92" width="13.5703125" style="206" hidden="1" customWidth="1" outlineLevel="1"/>
    <col min="93" max="93" width="16.5703125" style="206" hidden="1" customWidth="1" outlineLevel="1"/>
    <col min="94" max="94" width="15.42578125" style="206" hidden="1" customWidth="1" outlineLevel="1"/>
    <col min="95" max="95" width="8.140625" style="206" hidden="1" customWidth="1" outlineLevel="1"/>
    <col min="96" max="96" width="15.28515625" style="206" hidden="1" customWidth="1" outlineLevel="1"/>
    <col min="97" max="97" width="8.140625" style="206" hidden="1" customWidth="1" outlineLevel="1"/>
    <col min="98" max="98" width="15.42578125" style="206" hidden="1" customWidth="1" outlineLevel="1"/>
    <col min="99" max="99" width="8.140625" style="206" hidden="1" customWidth="1" outlineLevel="1"/>
    <col min="100" max="100" width="15.42578125" style="206" hidden="1" customWidth="1" outlineLevel="1"/>
    <col min="101" max="101" width="8.140625" style="206" hidden="1" customWidth="1" outlineLevel="1"/>
    <col min="102" max="103" width="15.42578125" style="206" hidden="1" customWidth="1" outlineLevel="1"/>
    <col min="104" max="104" width="7.7109375" style="206" hidden="1" customWidth="1" outlineLevel="1"/>
    <col min="105" max="105" width="12.42578125" style="206" hidden="1" customWidth="1" outlineLevel="1"/>
    <col min="106" max="107" width="15.42578125" style="206" hidden="1" customWidth="1" outlineLevel="1"/>
    <col min="108" max="108" width="8.140625" style="206" hidden="1" customWidth="1" outlineLevel="1"/>
    <col min="109" max="109" width="15.28515625" style="206" hidden="1" customWidth="1" outlineLevel="1"/>
    <col min="110" max="110" width="8.140625" style="206" hidden="1" customWidth="1" outlineLevel="1"/>
    <col min="111" max="111" width="15.42578125" style="206" hidden="1" customWidth="1" outlineLevel="1"/>
    <col min="112" max="112" width="8.140625" style="206" hidden="1" customWidth="1" outlineLevel="1"/>
    <col min="113" max="113" width="16.5703125" style="206" hidden="1" customWidth="1" outlineLevel="1"/>
    <col min="114" max="114" width="8.140625" style="206" hidden="1" customWidth="1" outlineLevel="1"/>
    <col min="115" max="116" width="16.5703125" style="206" hidden="1" customWidth="1" outlineLevel="1"/>
    <col min="117" max="117" width="7.7109375" style="206" hidden="1" customWidth="1" outlineLevel="1"/>
    <col min="118" max="118" width="11.5703125" style="206" hidden="1" customWidth="1" outlineLevel="1"/>
    <col min="119" max="119" width="16.5703125" style="206" hidden="1" customWidth="1" outlineLevel="1"/>
    <col min="120" max="120" width="15.42578125" style="206" hidden="1" customWidth="1" outlineLevel="1"/>
    <col min="121" max="121" width="8.140625" style="206" hidden="1" customWidth="1" outlineLevel="1"/>
    <col min="122" max="122" width="15.28515625" style="206" hidden="1" customWidth="1" outlineLevel="1"/>
    <col min="123" max="123" width="8.140625" style="206" hidden="1" customWidth="1" outlineLevel="1"/>
    <col min="124" max="124" width="16.5703125" style="206" hidden="1" customWidth="1" outlineLevel="1"/>
    <col min="125" max="125" width="8.140625" style="206" hidden="1" customWidth="1" outlineLevel="1"/>
    <col min="126" max="126" width="16.5703125" style="206" hidden="1" customWidth="1" outlineLevel="1"/>
    <col min="127" max="127" width="8.140625" style="206" hidden="1" customWidth="1" outlineLevel="1"/>
    <col min="128" max="129" width="16.5703125" style="206" hidden="1" customWidth="1" outlineLevel="1"/>
    <col min="130" max="130" width="8" style="206" hidden="1" customWidth="1" outlineLevel="1"/>
    <col min="131" max="131" width="11.5703125" style="206" hidden="1" customWidth="1" outlineLevel="1"/>
    <col min="132" max="133" width="16.5703125" style="206" hidden="1" customWidth="1" outlineLevel="1"/>
    <col min="134" max="134" width="8.140625" style="206" hidden="1" customWidth="1" outlineLevel="1"/>
    <col min="135" max="135" width="15.42578125" style="206" hidden="1" customWidth="1" outlineLevel="1"/>
    <col min="136" max="136" width="8.140625" style="206" hidden="1" customWidth="1" outlineLevel="1"/>
    <col min="137" max="137" width="16.5703125" style="206" hidden="1" customWidth="1" outlineLevel="1"/>
    <col min="138" max="138" width="6.7109375" style="206" hidden="1" customWidth="1" outlineLevel="1"/>
    <col min="139" max="139" width="16.5703125" style="206" hidden="1" customWidth="1" outlineLevel="1"/>
    <col min="140" max="140" width="8.140625" style="206" hidden="1" customWidth="1" outlineLevel="1"/>
    <col min="141" max="142" width="16.5703125" style="206" hidden="1" customWidth="1" outlineLevel="1"/>
    <col min="143" max="143" width="8" style="206" hidden="1" customWidth="1" outlineLevel="1"/>
    <col min="144" max="144" width="11.5703125" style="206" hidden="1" customWidth="1" outlineLevel="1"/>
    <col min="145" max="146" width="16.5703125" style="206" hidden="1" customWidth="1" outlineLevel="1"/>
    <col min="147" max="147" width="8.140625" style="206" hidden="1" customWidth="1" outlineLevel="1"/>
    <col min="148" max="148" width="15.42578125" style="206" hidden="1" customWidth="1" outlineLevel="1"/>
    <col min="149" max="149" width="8.140625" style="206" hidden="1" customWidth="1" outlineLevel="1"/>
    <col min="150" max="150" width="16.5703125" style="206" hidden="1" customWidth="1" outlineLevel="1"/>
    <col min="151" max="151" width="6.7109375" style="206" hidden="1" customWidth="1" outlineLevel="1"/>
    <col min="152" max="154" width="16.5703125" style="206" hidden="1" customWidth="1" outlineLevel="1"/>
    <col min="155" max="155" width="8" style="206" hidden="1" customWidth="1" outlineLevel="1"/>
    <col min="156" max="156" width="13.140625" style="206" hidden="1" customWidth="1" outlineLevel="1"/>
    <col min="157" max="158" width="16.5703125" style="206" hidden="1" customWidth="1" outlineLevel="1"/>
    <col min="159" max="159" width="8.140625" style="206" hidden="1" customWidth="1" outlineLevel="1"/>
    <col min="160" max="160" width="17.140625" style="206" hidden="1" customWidth="1" outlineLevel="1"/>
    <col min="161" max="161" width="8.140625" style="206" hidden="1" customWidth="1" outlineLevel="1"/>
    <col min="162" max="162" width="18.28515625" style="206" hidden="1" customWidth="1" outlineLevel="1"/>
    <col min="163" max="163" width="6.7109375" style="206" hidden="1" customWidth="1" outlineLevel="1"/>
    <col min="164" max="166" width="16.5703125" style="206" hidden="1" customWidth="1" outlineLevel="1"/>
    <col min="167" max="167" width="8" style="206" hidden="1" customWidth="1" outlineLevel="1"/>
    <col min="168" max="168" width="14.28515625" style="206" hidden="1" customWidth="1" outlineLevel="1"/>
    <col min="169" max="170" width="16.5703125" style="206" hidden="1" customWidth="1" outlineLevel="1"/>
    <col min="171" max="171" width="8.140625" style="206" hidden="1" customWidth="1" outlineLevel="1"/>
    <col min="172" max="172" width="17.140625" style="206" hidden="1" customWidth="1" outlineLevel="1"/>
    <col min="173" max="173" width="8.140625" style="206" hidden="1" customWidth="1" outlineLevel="1"/>
    <col min="174" max="174" width="18.28515625" style="206" hidden="1" customWidth="1" outlineLevel="1"/>
    <col min="175" max="175" width="6.28515625" style="206" hidden="1" customWidth="1" outlineLevel="1"/>
    <col min="176" max="176" width="16.5703125" style="206" bestFit="1" customWidth="1" collapsed="1"/>
    <col min="177" max="178" width="16.5703125" style="206" bestFit="1" customWidth="1"/>
    <col min="179" max="179" width="8" style="206" bestFit="1" customWidth="1"/>
    <col min="180" max="180" width="11.5703125" style="206" bestFit="1" customWidth="1"/>
    <col min="181" max="182" width="16.5703125" style="206" bestFit="1" customWidth="1"/>
    <col min="183" max="183" width="8.140625" style="206" bestFit="1" customWidth="1"/>
    <col min="184" max="184" width="17.140625" style="206" bestFit="1" customWidth="1"/>
    <col min="185" max="185" width="8.140625" style="206" bestFit="1" customWidth="1"/>
    <col min="186" max="186" width="18.28515625" style="206" bestFit="1" customWidth="1"/>
    <col min="187" max="187" width="6.7109375" style="206" bestFit="1" customWidth="1"/>
    <col min="188" max="190" width="16.5703125" style="206" bestFit="1" customWidth="1"/>
    <col min="191" max="191" width="8" style="206" bestFit="1" customWidth="1"/>
    <col min="192" max="192" width="11.5703125" style="206" bestFit="1" customWidth="1"/>
    <col min="193" max="194" width="16.5703125" style="206" bestFit="1" customWidth="1"/>
    <col min="195" max="195" width="8.140625" style="206" bestFit="1" customWidth="1"/>
    <col min="196" max="196" width="15.28515625" style="206" bestFit="1" customWidth="1"/>
    <col min="197" max="197" width="8.140625" style="206" bestFit="1" customWidth="1"/>
    <col min="198" max="198" width="16.5703125" style="206" bestFit="1" customWidth="1"/>
    <col min="199" max="199" width="6.7109375" style="206" bestFit="1" customWidth="1"/>
    <col min="200" max="202" width="16.5703125" style="206" bestFit="1" customWidth="1"/>
    <col min="203" max="203" width="8" style="206" bestFit="1" customWidth="1"/>
    <col min="204" max="204" width="13.5703125" style="206" bestFit="1" customWidth="1"/>
    <col min="205" max="206" width="16.5703125" style="206" bestFit="1" customWidth="1"/>
    <col min="207" max="207" width="8.140625" style="206" bestFit="1" customWidth="1"/>
    <col min="208" max="208" width="15.42578125" style="206" bestFit="1" customWidth="1"/>
    <col min="209" max="209" width="8.140625" style="206" bestFit="1" customWidth="1"/>
    <col min="210" max="210" width="16.5703125" style="206" bestFit="1" customWidth="1"/>
    <col min="211" max="211" width="7.42578125" style="206" bestFit="1" customWidth="1"/>
    <col min="212" max="214" width="16.5703125" style="206" bestFit="1" customWidth="1"/>
    <col min="215" max="215" width="8" style="206" bestFit="1" customWidth="1"/>
    <col min="216" max="216" width="13.5703125" style="206" bestFit="1" customWidth="1"/>
    <col min="217" max="218" width="16.5703125" style="206" bestFit="1" customWidth="1"/>
    <col min="219" max="219" width="8.140625" style="206" bestFit="1" customWidth="1"/>
    <col min="220" max="220" width="16.28515625" style="206" bestFit="1" customWidth="1"/>
    <col min="221" max="221" width="8.140625" style="206" bestFit="1" customWidth="1"/>
    <col min="222" max="222" width="16.5703125" style="206" bestFit="1" customWidth="1"/>
    <col min="223" max="223" width="8.140625" style="206" bestFit="1" customWidth="1"/>
    <col min="224" max="226" width="16.5703125" style="206" bestFit="1" customWidth="1"/>
    <col min="227" max="227" width="8" style="206" bestFit="1" customWidth="1"/>
    <col min="228" max="228" width="13.5703125" style="206" bestFit="1" customWidth="1"/>
    <col min="229" max="230" width="16.5703125" style="206" bestFit="1" customWidth="1"/>
    <col min="231" max="231" width="8.140625" style="206" bestFit="1" customWidth="1"/>
    <col min="232" max="232" width="17.42578125" style="206" bestFit="1" customWidth="1"/>
    <col min="233" max="233" width="8.140625" style="206" bestFit="1" customWidth="1"/>
    <col min="234" max="234" width="16.5703125" style="206" bestFit="1" customWidth="1"/>
    <col min="235" max="235" width="8.140625" style="206" bestFit="1" customWidth="1"/>
    <col min="236" max="238" width="16.5703125" style="206" bestFit="1" customWidth="1"/>
    <col min="239" max="239" width="8" style="206" bestFit="1" customWidth="1"/>
    <col min="240" max="240" width="13.5703125" style="206" bestFit="1" customWidth="1"/>
    <col min="241" max="242" width="16.5703125" style="206" bestFit="1" customWidth="1"/>
    <col min="243" max="243" width="8.140625" style="206" bestFit="1" customWidth="1"/>
    <col min="244" max="244" width="17.42578125" style="206" bestFit="1" customWidth="1"/>
    <col min="245" max="245" width="8.140625" style="206" bestFit="1" customWidth="1"/>
    <col min="246" max="246" width="16.5703125" style="206" bestFit="1" customWidth="1"/>
    <col min="247" max="247" width="8.140625" style="206" bestFit="1" customWidth="1"/>
    <col min="248" max="250" width="16.5703125" style="206" bestFit="1" customWidth="1"/>
    <col min="251" max="251" width="8" style="206" bestFit="1" customWidth="1"/>
    <col min="252" max="252" width="11.5703125" style="206" bestFit="1" customWidth="1"/>
    <col min="253" max="254" width="16.5703125" style="206" bestFit="1" customWidth="1"/>
    <col min="255" max="255" width="8.140625" style="206" bestFit="1" customWidth="1"/>
    <col min="256" max="256" width="17.42578125" style="206" bestFit="1" customWidth="1"/>
    <col min="257" max="257" width="8.140625" style="206" bestFit="1" customWidth="1"/>
    <col min="258" max="258" width="16.5703125" style="206" bestFit="1" customWidth="1"/>
    <col min="259" max="259" width="8.140625" style="206" bestFit="1" customWidth="1"/>
    <col min="260" max="16384" width="11.42578125" style="206"/>
  </cols>
  <sheetData>
    <row r="1" spans="1:259" ht="53.25" customHeight="1" x14ac:dyDescent="0.2"/>
    <row r="2" spans="1:259" ht="28.5" customHeight="1" x14ac:dyDescent="0.2"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5"/>
      <c r="AQ2" s="455"/>
      <c r="AR2" s="455"/>
      <c r="AS2" s="455"/>
      <c r="AT2" s="455"/>
      <c r="AU2" s="455"/>
      <c r="AV2" s="455"/>
      <c r="AW2" s="455"/>
      <c r="AX2" s="455"/>
      <c r="AY2" s="455"/>
      <c r="AZ2" s="455"/>
      <c r="BA2" s="455"/>
      <c r="BB2" s="455"/>
      <c r="BC2" s="455"/>
      <c r="BD2" s="455"/>
      <c r="BE2" s="455"/>
      <c r="BF2" s="455"/>
      <c r="BG2" s="455"/>
      <c r="BH2" s="455"/>
      <c r="BI2" s="455"/>
      <c r="BJ2" s="455"/>
      <c r="BK2" s="455"/>
      <c r="BL2" s="455"/>
      <c r="BM2" s="455"/>
      <c r="BN2" s="455"/>
      <c r="BO2" s="455"/>
      <c r="BP2" s="455"/>
      <c r="BQ2" s="455"/>
      <c r="BR2" s="455"/>
      <c r="BS2" s="455"/>
      <c r="BT2" s="455"/>
      <c r="BU2" s="455"/>
      <c r="BV2" s="455"/>
      <c r="BW2" s="455"/>
      <c r="BX2" s="455"/>
      <c r="BY2" s="455"/>
      <c r="BZ2" s="455"/>
      <c r="CA2" s="455"/>
      <c r="CB2" s="455"/>
      <c r="CC2" s="455"/>
      <c r="CD2" s="455"/>
      <c r="CE2" s="455"/>
      <c r="CF2" s="455"/>
      <c r="CG2" s="455"/>
      <c r="CH2" s="455"/>
      <c r="CI2" s="455"/>
      <c r="CJ2" s="455"/>
      <c r="CK2" s="455"/>
      <c r="CL2" s="455"/>
      <c r="CM2" s="455"/>
      <c r="CN2" s="455"/>
      <c r="CO2" s="455"/>
      <c r="CP2" s="455"/>
      <c r="CQ2" s="455"/>
      <c r="CR2" s="455"/>
      <c r="CS2" s="455"/>
      <c r="CT2" s="455"/>
      <c r="CU2" s="455"/>
      <c r="CV2" s="455"/>
      <c r="CW2" s="455"/>
      <c r="CX2" s="455"/>
      <c r="CY2" s="455"/>
      <c r="CZ2" s="455"/>
      <c r="DA2" s="455"/>
      <c r="DB2" s="455"/>
      <c r="DC2" s="455"/>
      <c r="DD2" s="455"/>
      <c r="DE2" s="455"/>
      <c r="DF2" s="455"/>
      <c r="DG2" s="455"/>
      <c r="DH2" s="455"/>
      <c r="DI2" s="455"/>
      <c r="DJ2" s="455"/>
      <c r="DK2" s="455"/>
      <c r="DL2" s="455"/>
      <c r="DM2" s="455"/>
      <c r="DN2" s="455"/>
      <c r="DO2" s="455"/>
      <c r="DP2" s="455"/>
      <c r="DQ2" s="455"/>
      <c r="DR2" s="455"/>
      <c r="DS2" s="455"/>
      <c r="DT2" s="455"/>
      <c r="DU2" s="455"/>
      <c r="DV2" s="455"/>
      <c r="DW2" s="455"/>
      <c r="DX2" s="455"/>
      <c r="DY2" s="455"/>
      <c r="DZ2" s="455"/>
      <c r="EA2" s="455"/>
      <c r="EB2" s="455"/>
      <c r="EC2" s="455"/>
      <c r="ED2" s="455"/>
      <c r="EE2" s="455"/>
      <c r="EF2" s="455"/>
      <c r="EG2" s="455"/>
      <c r="EH2" s="455"/>
      <c r="EI2" s="455"/>
      <c r="EJ2" s="455"/>
      <c r="EK2" s="455"/>
      <c r="EL2" s="455"/>
      <c r="EM2" s="455"/>
      <c r="EN2" s="455"/>
      <c r="EO2" s="455"/>
      <c r="EP2" s="455"/>
      <c r="EQ2" s="455"/>
      <c r="ER2" s="455"/>
      <c r="ES2" s="455"/>
      <c r="ET2" s="455"/>
      <c r="EU2" s="455"/>
      <c r="EV2" s="455"/>
      <c r="EW2" s="455"/>
      <c r="EX2" s="455"/>
      <c r="EY2" s="455"/>
      <c r="EZ2" s="455"/>
      <c r="FA2" s="455"/>
      <c r="FB2" s="455"/>
      <c r="FC2" s="455"/>
      <c r="FD2" s="455"/>
      <c r="FE2" s="455"/>
      <c r="FF2" s="455"/>
      <c r="FG2" s="455"/>
      <c r="FH2" s="455"/>
      <c r="FI2" s="455"/>
      <c r="FJ2" s="455"/>
      <c r="FK2" s="455"/>
      <c r="FL2" s="455"/>
      <c r="FM2" s="455"/>
      <c r="FN2" s="455"/>
      <c r="FO2" s="455"/>
      <c r="FP2" s="455"/>
      <c r="FQ2" s="455"/>
      <c r="FR2" s="455"/>
      <c r="FS2" s="455"/>
      <c r="FT2" s="455"/>
      <c r="FU2" s="455"/>
      <c r="FV2" s="455"/>
      <c r="FW2" s="455"/>
      <c r="FX2" s="455"/>
      <c r="FY2" s="455"/>
      <c r="FZ2" s="455"/>
      <c r="GA2" s="455"/>
      <c r="GB2" s="455"/>
      <c r="GC2" s="455"/>
      <c r="GD2" s="455"/>
      <c r="GE2" s="455"/>
      <c r="GF2" s="455"/>
      <c r="GG2" s="455"/>
      <c r="GH2" s="455"/>
      <c r="GI2" s="455"/>
      <c r="GJ2" s="455"/>
      <c r="GK2" s="455"/>
      <c r="GL2" s="455"/>
      <c r="GM2" s="455"/>
      <c r="GN2" s="455"/>
      <c r="GO2" s="455"/>
      <c r="GP2" s="455"/>
      <c r="GQ2" s="455"/>
      <c r="GR2" s="483" t="s">
        <v>281</v>
      </c>
      <c r="GS2" s="483"/>
      <c r="GT2" s="483"/>
      <c r="GU2" s="483"/>
      <c r="GV2" s="483"/>
      <c r="GW2" s="483"/>
      <c r="GX2" s="483"/>
      <c r="GY2" s="483"/>
      <c r="GZ2" s="483"/>
      <c r="HA2" s="483"/>
      <c r="HB2" s="483"/>
      <c r="HC2" s="483"/>
      <c r="HD2" s="483"/>
      <c r="HE2" s="483"/>
      <c r="HF2" s="483"/>
      <c r="HG2" s="483"/>
      <c r="HH2" s="483"/>
      <c r="HI2" s="483"/>
      <c r="HJ2" s="483"/>
      <c r="HK2" s="483"/>
      <c r="HL2" s="483"/>
      <c r="HM2" s="483"/>
      <c r="HN2" s="483"/>
      <c r="HO2" s="483"/>
      <c r="HP2" s="483"/>
      <c r="HQ2" s="483"/>
      <c r="HR2" s="483"/>
      <c r="HS2" s="483"/>
      <c r="HT2" s="483"/>
      <c r="HU2" s="483"/>
      <c r="HV2" s="483"/>
      <c r="HW2" s="483"/>
      <c r="HX2" s="483"/>
      <c r="HY2" s="483"/>
      <c r="HZ2" s="483"/>
      <c r="IA2" s="483"/>
      <c r="IB2" s="483"/>
      <c r="IC2" s="483"/>
      <c r="ID2" s="483"/>
      <c r="IE2" s="483"/>
      <c r="IF2" s="483"/>
      <c r="IG2" s="483"/>
      <c r="IH2" s="483"/>
      <c r="II2" s="483"/>
      <c r="IJ2" s="483"/>
      <c r="IK2" s="483"/>
      <c r="IL2" s="483"/>
      <c r="IM2" s="483"/>
      <c r="IN2" s="483"/>
      <c r="IO2" s="483"/>
      <c r="IP2" s="483"/>
      <c r="IQ2" s="483"/>
      <c r="IR2" s="483"/>
      <c r="IS2" s="483"/>
      <c r="IT2" s="483"/>
      <c r="IU2" s="483"/>
      <c r="IV2" s="483"/>
      <c r="IW2" s="483"/>
      <c r="IX2" s="483"/>
      <c r="IY2" s="483"/>
    </row>
    <row r="3" spans="1:259" ht="37.5" customHeight="1" x14ac:dyDescent="0.2"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55"/>
      <c r="AR3" s="455"/>
      <c r="AS3" s="455"/>
      <c r="AT3" s="455"/>
      <c r="AU3" s="455"/>
      <c r="AV3" s="455"/>
      <c r="AW3" s="455"/>
      <c r="AX3" s="455"/>
      <c r="AY3" s="455"/>
      <c r="AZ3" s="455"/>
      <c r="BA3" s="455"/>
      <c r="BB3" s="455"/>
      <c r="BC3" s="455"/>
      <c r="BD3" s="455"/>
      <c r="BE3" s="455"/>
      <c r="BF3" s="455"/>
      <c r="BG3" s="455"/>
      <c r="BH3" s="455"/>
      <c r="BI3" s="455"/>
      <c r="BJ3" s="455"/>
      <c r="BK3" s="455"/>
      <c r="BL3" s="455"/>
      <c r="BM3" s="455"/>
      <c r="BN3" s="455"/>
      <c r="BO3" s="455"/>
      <c r="BP3" s="455"/>
      <c r="BQ3" s="455"/>
      <c r="BR3" s="455"/>
      <c r="BS3" s="455"/>
      <c r="BT3" s="455"/>
      <c r="BU3" s="455"/>
      <c r="BV3" s="455"/>
      <c r="BW3" s="455"/>
      <c r="BX3" s="455"/>
      <c r="BY3" s="455"/>
      <c r="BZ3" s="455"/>
      <c r="CA3" s="455"/>
      <c r="CB3" s="455"/>
      <c r="CC3" s="455"/>
      <c r="CD3" s="455"/>
      <c r="CE3" s="455"/>
      <c r="CF3" s="455"/>
      <c r="CG3" s="455"/>
      <c r="CH3" s="455"/>
      <c r="CI3" s="455"/>
      <c r="CJ3" s="455"/>
      <c r="CK3" s="455"/>
      <c r="CL3" s="455"/>
      <c r="CM3" s="455"/>
      <c r="CN3" s="455"/>
      <c r="CO3" s="455"/>
      <c r="CP3" s="455"/>
      <c r="CQ3" s="455"/>
      <c r="CR3" s="455"/>
      <c r="CS3" s="455"/>
      <c r="CT3" s="455"/>
      <c r="CU3" s="455"/>
      <c r="CV3" s="455"/>
      <c r="CW3" s="455"/>
      <c r="CX3" s="455"/>
      <c r="CY3" s="455"/>
      <c r="CZ3" s="455"/>
      <c r="DA3" s="455"/>
      <c r="DB3" s="455"/>
      <c r="DC3" s="455"/>
      <c r="DD3" s="455"/>
      <c r="DE3" s="455"/>
      <c r="DF3" s="455"/>
      <c r="DG3" s="455"/>
      <c r="DH3" s="455"/>
      <c r="DI3" s="455"/>
      <c r="DJ3" s="455"/>
      <c r="DK3" s="455"/>
      <c r="DL3" s="455"/>
      <c r="DM3" s="455"/>
      <c r="DN3" s="455"/>
      <c r="DO3" s="455"/>
      <c r="DP3" s="455"/>
      <c r="DQ3" s="455"/>
      <c r="DR3" s="455"/>
      <c r="DS3" s="455"/>
      <c r="DT3" s="455"/>
      <c r="DU3" s="455"/>
      <c r="DV3" s="455"/>
      <c r="DW3" s="455"/>
      <c r="DX3" s="455"/>
      <c r="DY3" s="455"/>
      <c r="DZ3" s="455"/>
      <c r="EA3" s="455"/>
      <c r="EB3" s="455"/>
      <c r="EC3" s="455"/>
      <c r="ED3" s="455"/>
      <c r="EE3" s="455"/>
      <c r="EF3" s="455"/>
      <c r="EG3" s="455"/>
      <c r="EH3" s="455"/>
      <c r="EI3" s="455"/>
      <c r="EJ3" s="455"/>
      <c r="EK3" s="455"/>
      <c r="EL3" s="455"/>
      <c r="EM3" s="455"/>
      <c r="EN3" s="455"/>
      <c r="EO3" s="455"/>
      <c r="EP3" s="455"/>
      <c r="EQ3" s="455"/>
      <c r="ER3" s="455"/>
      <c r="ES3" s="455"/>
      <c r="ET3" s="455"/>
      <c r="EU3" s="455"/>
      <c r="EV3" s="455"/>
      <c r="EW3" s="455"/>
      <c r="EX3" s="455"/>
      <c r="EY3" s="455"/>
      <c r="EZ3" s="455"/>
      <c r="FA3" s="455"/>
      <c r="FB3" s="455"/>
      <c r="FC3" s="455"/>
      <c r="FD3" s="455"/>
      <c r="FE3" s="455"/>
      <c r="FF3" s="455"/>
      <c r="FG3" s="455"/>
      <c r="FH3" s="455"/>
      <c r="FI3" s="455"/>
      <c r="FJ3" s="455"/>
      <c r="FK3" s="455"/>
      <c r="FL3" s="455"/>
      <c r="FM3" s="455"/>
      <c r="FN3" s="455"/>
      <c r="FO3" s="455"/>
      <c r="FP3" s="455"/>
      <c r="FQ3" s="455"/>
      <c r="FR3" s="455"/>
      <c r="FS3" s="455"/>
      <c r="FT3" s="455"/>
      <c r="FU3" s="455"/>
      <c r="FV3" s="455"/>
      <c r="FW3" s="455"/>
      <c r="FX3" s="455"/>
      <c r="FY3" s="455"/>
      <c r="FZ3" s="455"/>
      <c r="GA3" s="455"/>
      <c r="GB3" s="455"/>
      <c r="GC3" s="455"/>
      <c r="GD3" s="455"/>
      <c r="GE3" s="455"/>
      <c r="GF3" s="455"/>
      <c r="GG3" s="455"/>
      <c r="GH3" s="455"/>
      <c r="GI3" s="455"/>
      <c r="GJ3" s="455"/>
      <c r="GK3" s="455"/>
      <c r="GL3" s="455"/>
      <c r="GM3" s="455"/>
      <c r="GN3" s="455"/>
      <c r="GO3" s="455"/>
      <c r="GP3" s="455"/>
      <c r="GQ3" s="455"/>
      <c r="GR3" s="455"/>
      <c r="GS3" s="455"/>
      <c r="GT3" s="455"/>
      <c r="GU3" s="455"/>
      <c r="GV3" s="455"/>
      <c r="GW3" s="455"/>
      <c r="GX3" s="455"/>
      <c r="GY3" s="455"/>
      <c r="GZ3" s="455"/>
      <c r="HA3" s="455"/>
      <c r="HB3" s="455"/>
      <c r="HC3" s="455"/>
      <c r="HD3" s="455"/>
      <c r="HE3" s="455"/>
      <c r="HF3" s="455"/>
      <c r="HG3" s="455"/>
      <c r="HH3" s="455"/>
      <c r="HI3" s="455"/>
      <c r="HJ3" s="455"/>
      <c r="HK3" s="455"/>
      <c r="HL3" s="455"/>
      <c r="HM3" s="455"/>
      <c r="HN3" s="455"/>
      <c r="HO3" s="455"/>
      <c r="HP3" s="455"/>
      <c r="HQ3" s="455"/>
      <c r="HR3" s="455"/>
      <c r="HS3" s="455"/>
      <c r="HT3" s="455"/>
      <c r="HU3" s="455"/>
      <c r="HV3" s="455"/>
      <c r="HW3" s="455"/>
      <c r="HX3" s="455"/>
      <c r="HY3" s="455"/>
      <c r="HZ3" s="455"/>
      <c r="IA3" s="455"/>
      <c r="IB3" s="455"/>
      <c r="IC3" s="455"/>
      <c r="ID3" s="455"/>
      <c r="IE3" s="455"/>
      <c r="IF3" s="455"/>
      <c r="IG3" s="455"/>
      <c r="IH3" s="455"/>
      <c r="II3" s="455"/>
      <c r="IJ3" s="455"/>
      <c r="IK3" s="455"/>
      <c r="IL3" s="455"/>
      <c r="IM3" s="455"/>
      <c r="IN3" s="455"/>
      <c r="IO3" s="455"/>
      <c r="IP3" s="455"/>
      <c r="IQ3" s="455"/>
      <c r="IR3" s="455"/>
      <c r="IS3" s="455"/>
      <c r="IT3" s="455"/>
      <c r="IU3" s="455"/>
      <c r="IV3" s="455"/>
      <c r="IW3" s="455"/>
      <c r="IX3" s="455"/>
      <c r="IY3" s="455"/>
    </row>
    <row r="4" spans="1:259" ht="43.5" customHeight="1" thickBot="1" x14ac:dyDescent="0.25"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5"/>
      <c r="BK4" s="455"/>
      <c r="BL4" s="455"/>
      <c r="BM4" s="455"/>
      <c r="BN4" s="455"/>
      <c r="BO4" s="455"/>
      <c r="BP4" s="455"/>
      <c r="BQ4" s="455"/>
      <c r="BR4" s="455"/>
      <c r="BS4" s="455"/>
      <c r="BT4" s="455"/>
      <c r="BU4" s="455"/>
      <c r="BV4" s="455"/>
      <c r="BW4" s="455"/>
      <c r="BX4" s="455"/>
      <c r="BY4" s="455"/>
      <c r="BZ4" s="455"/>
      <c r="CA4" s="455"/>
      <c r="CB4" s="455"/>
      <c r="CC4" s="455"/>
      <c r="CD4" s="455"/>
      <c r="CE4" s="455"/>
      <c r="CF4" s="455"/>
      <c r="CG4" s="455"/>
      <c r="CH4" s="455"/>
      <c r="CI4" s="455"/>
      <c r="CJ4" s="455"/>
      <c r="CK4" s="455"/>
      <c r="CL4" s="455"/>
      <c r="CM4" s="455"/>
      <c r="CN4" s="455"/>
      <c r="CO4" s="455"/>
      <c r="CP4" s="455"/>
      <c r="CQ4" s="455"/>
      <c r="CR4" s="455"/>
      <c r="CS4" s="455"/>
      <c r="CT4" s="455"/>
      <c r="CU4" s="455"/>
      <c r="CV4" s="455"/>
      <c r="CW4" s="455"/>
      <c r="CX4" s="455"/>
      <c r="CY4" s="455"/>
      <c r="CZ4" s="455"/>
      <c r="DA4" s="455"/>
      <c r="DB4" s="455"/>
      <c r="DC4" s="455"/>
      <c r="DD4" s="455"/>
      <c r="DE4" s="455"/>
      <c r="DF4" s="455"/>
      <c r="DG4" s="455"/>
      <c r="DH4" s="455"/>
      <c r="DI4" s="455"/>
      <c r="DJ4" s="455"/>
      <c r="DK4" s="455"/>
      <c r="DL4" s="455"/>
      <c r="DM4" s="455"/>
      <c r="DN4" s="455"/>
      <c r="DO4" s="455"/>
      <c r="DP4" s="455"/>
      <c r="DQ4" s="455"/>
      <c r="DR4" s="455"/>
      <c r="DS4" s="455"/>
      <c r="DT4" s="455"/>
      <c r="DU4" s="455"/>
      <c r="DV4" s="455"/>
      <c r="DW4" s="455"/>
      <c r="DX4" s="455"/>
      <c r="DY4" s="455"/>
      <c r="DZ4" s="455"/>
      <c r="EA4" s="455"/>
      <c r="EB4" s="455"/>
      <c r="EC4" s="455"/>
      <c r="ED4" s="455"/>
      <c r="EE4" s="455"/>
      <c r="EF4" s="455"/>
      <c r="EG4" s="455"/>
      <c r="EH4" s="455"/>
      <c r="EI4" s="455"/>
      <c r="EJ4" s="455"/>
      <c r="EK4" s="455"/>
      <c r="EL4" s="455"/>
      <c r="EM4" s="455"/>
      <c r="EN4" s="455"/>
      <c r="EO4" s="455"/>
      <c r="EP4" s="455"/>
      <c r="EQ4" s="455"/>
      <c r="ER4" s="455"/>
      <c r="ES4" s="455"/>
      <c r="ET4" s="455"/>
      <c r="EU4" s="455"/>
      <c r="EV4" s="455"/>
      <c r="EW4" s="455"/>
      <c r="EX4" s="455"/>
      <c r="EY4" s="455"/>
      <c r="EZ4" s="455"/>
      <c r="FA4" s="455"/>
      <c r="FB4" s="455"/>
      <c r="FC4" s="455"/>
      <c r="FD4" s="455"/>
      <c r="FE4" s="455"/>
      <c r="FF4" s="455"/>
      <c r="FG4" s="455"/>
      <c r="FH4" s="455"/>
      <c r="FI4" s="455"/>
      <c r="FJ4" s="455"/>
      <c r="FK4" s="455"/>
      <c r="FL4" s="455"/>
      <c r="FM4" s="455"/>
      <c r="FN4" s="455"/>
      <c r="FO4" s="455"/>
      <c r="FP4" s="455"/>
      <c r="FQ4" s="455"/>
      <c r="FR4" s="455"/>
      <c r="FS4" s="455"/>
      <c r="FT4" s="455"/>
      <c r="FU4" s="455"/>
      <c r="FV4" s="455"/>
      <c r="FW4" s="455"/>
      <c r="FX4" s="455"/>
      <c r="FY4" s="455"/>
      <c r="FZ4" s="455"/>
      <c r="GA4" s="455"/>
      <c r="GB4" s="455"/>
      <c r="GC4" s="455"/>
      <c r="GD4" s="455"/>
      <c r="GE4" s="455"/>
      <c r="GF4" s="455"/>
      <c r="GG4" s="455"/>
      <c r="GH4" s="455"/>
      <c r="GI4" s="455"/>
      <c r="GJ4" s="455"/>
      <c r="GK4" s="455"/>
      <c r="GL4" s="455"/>
      <c r="GM4" s="455"/>
      <c r="GN4" s="455"/>
      <c r="GO4" s="455"/>
      <c r="GP4" s="455"/>
      <c r="GQ4" s="455"/>
      <c r="GR4" s="482" t="s">
        <v>254</v>
      </c>
      <c r="GS4" s="482"/>
      <c r="GT4" s="482"/>
      <c r="GU4" s="482"/>
      <c r="GV4" s="482"/>
      <c r="GW4" s="482"/>
      <c r="GX4" s="482"/>
      <c r="GY4" s="482"/>
      <c r="GZ4" s="482"/>
      <c r="HA4" s="482"/>
      <c r="HB4" s="482"/>
      <c r="HC4" s="482"/>
      <c r="HD4" s="482"/>
      <c r="HE4" s="482"/>
      <c r="HF4" s="482"/>
      <c r="HG4" s="482"/>
      <c r="HH4" s="482"/>
      <c r="HI4" s="482"/>
      <c r="HJ4" s="482"/>
      <c r="HK4" s="482"/>
      <c r="HL4" s="482"/>
      <c r="HM4" s="482"/>
      <c r="HN4" s="482"/>
      <c r="HO4" s="482"/>
      <c r="HP4" s="482"/>
      <c r="HQ4" s="482"/>
      <c r="HR4" s="482"/>
      <c r="HS4" s="482"/>
      <c r="HT4" s="482"/>
      <c r="HU4" s="482"/>
      <c r="HV4" s="482"/>
      <c r="HW4" s="482"/>
      <c r="HX4" s="482"/>
      <c r="HY4" s="482"/>
      <c r="HZ4" s="482"/>
      <c r="IA4" s="482"/>
      <c r="IB4" s="482"/>
      <c r="IC4" s="482"/>
      <c r="ID4" s="482"/>
      <c r="IE4" s="482"/>
      <c r="IF4" s="482"/>
      <c r="IG4" s="482"/>
      <c r="IH4" s="482"/>
      <c r="II4" s="482"/>
      <c r="IJ4" s="482"/>
      <c r="IK4" s="482"/>
      <c r="IL4" s="482"/>
      <c r="IM4" s="482"/>
      <c r="IN4" s="482"/>
      <c r="IO4" s="482"/>
      <c r="IP4" s="482"/>
      <c r="IQ4" s="482"/>
      <c r="IR4" s="482"/>
      <c r="IS4" s="482"/>
      <c r="IT4" s="482"/>
      <c r="IU4" s="482"/>
      <c r="IV4" s="482"/>
      <c r="IW4" s="482"/>
      <c r="IX4" s="482"/>
      <c r="IY4" s="482"/>
    </row>
    <row r="5" spans="1:259" ht="14.1" customHeight="1" thickBot="1" x14ac:dyDescent="0.25">
      <c r="B5" s="484" t="s">
        <v>0</v>
      </c>
      <c r="C5" s="489" t="s">
        <v>76</v>
      </c>
      <c r="D5" s="487"/>
      <c r="E5" s="487"/>
      <c r="F5" s="487"/>
      <c r="G5" s="487"/>
      <c r="H5" s="487"/>
      <c r="I5" s="487"/>
      <c r="J5" s="487"/>
      <c r="K5" s="487"/>
      <c r="L5" s="487"/>
      <c r="M5" s="488"/>
      <c r="N5" s="489" t="s">
        <v>75</v>
      </c>
      <c r="O5" s="487"/>
      <c r="P5" s="487"/>
      <c r="Q5" s="487"/>
      <c r="R5" s="487"/>
      <c r="S5" s="487"/>
      <c r="T5" s="487"/>
      <c r="U5" s="487"/>
      <c r="V5" s="487"/>
      <c r="W5" s="488"/>
      <c r="X5" s="489" t="s">
        <v>74</v>
      </c>
      <c r="Y5" s="487"/>
      <c r="Z5" s="487"/>
      <c r="AA5" s="487"/>
      <c r="AB5" s="487"/>
      <c r="AC5" s="487"/>
      <c r="AD5" s="487"/>
      <c r="AE5" s="487"/>
      <c r="AF5" s="487"/>
      <c r="AG5" s="488"/>
      <c r="AH5" s="489" t="s">
        <v>73</v>
      </c>
      <c r="AI5" s="487"/>
      <c r="AJ5" s="487"/>
      <c r="AK5" s="487"/>
      <c r="AL5" s="487"/>
      <c r="AM5" s="487"/>
      <c r="AN5" s="487"/>
      <c r="AO5" s="487"/>
      <c r="AP5" s="487"/>
      <c r="AQ5" s="488"/>
      <c r="AR5" s="489" t="s">
        <v>72</v>
      </c>
      <c r="AS5" s="487"/>
      <c r="AT5" s="487"/>
      <c r="AU5" s="487"/>
      <c r="AV5" s="487"/>
      <c r="AW5" s="487"/>
      <c r="AX5" s="487"/>
      <c r="AY5" s="487"/>
      <c r="AZ5" s="487"/>
      <c r="BA5" s="488"/>
      <c r="BB5" s="489" t="s">
        <v>71</v>
      </c>
      <c r="BC5" s="487"/>
      <c r="BD5" s="487"/>
      <c r="BE5" s="487"/>
      <c r="BF5" s="487"/>
      <c r="BG5" s="487"/>
      <c r="BH5" s="487"/>
      <c r="BI5" s="487"/>
      <c r="BJ5" s="487"/>
      <c r="BK5" s="488"/>
      <c r="BL5" s="489" t="s">
        <v>68</v>
      </c>
      <c r="BM5" s="487"/>
      <c r="BN5" s="487"/>
      <c r="BO5" s="487"/>
      <c r="BP5" s="487"/>
      <c r="BQ5" s="487"/>
      <c r="BR5" s="487"/>
      <c r="BS5" s="487"/>
      <c r="BT5" s="487"/>
      <c r="BU5" s="487"/>
      <c r="BV5" s="489" t="s">
        <v>67</v>
      </c>
      <c r="BW5" s="487"/>
      <c r="BX5" s="487"/>
      <c r="BY5" s="487"/>
      <c r="BZ5" s="487"/>
      <c r="CA5" s="487"/>
      <c r="CB5" s="487"/>
      <c r="CC5" s="487"/>
      <c r="CD5" s="487"/>
      <c r="CE5" s="487"/>
      <c r="CF5" s="487"/>
      <c r="CG5" s="487"/>
      <c r="CH5" s="488"/>
      <c r="CI5" s="489" t="s">
        <v>66</v>
      </c>
      <c r="CJ5" s="487"/>
      <c r="CK5" s="487"/>
      <c r="CL5" s="487"/>
      <c r="CM5" s="487"/>
      <c r="CN5" s="487"/>
      <c r="CO5" s="487"/>
      <c r="CP5" s="487"/>
      <c r="CQ5" s="487"/>
      <c r="CR5" s="487"/>
      <c r="CS5" s="487"/>
      <c r="CT5" s="487"/>
      <c r="CU5" s="488"/>
      <c r="CV5" s="489" t="s">
        <v>65</v>
      </c>
      <c r="CW5" s="487"/>
      <c r="CX5" s="487"/>
      <c r="CY5" s="487"/>
      <c r="CZ5" s="487"/>
      <c r="DA5" s="487"/>
      <c r="DB5" s="487"/>
      <c r="DC5" s="487"/>
      <c r="DD5" s="487"/>
      <c r="DE5" s="487"/>
      <c r="DF5" s="487"/>
      <c r="DG5" s="487"/>
      <c r="DH5" s="488"/>
      <c r="DI5" s="489" t="s">
        <v>137</v>
      </c>
      <c r="DJ5" s="487"/>
      <c r="DK5" s="487"/>
      <c r="DL5" s="487"/>
      <c r="DM5" s="487"/>
      <c r="DN5" s="487"/>
      <c r="DO5" s="487"/>
      <c r="DP5" s="487"/>
      <c r="DQ5" s="487"/>
      <c r="DR5" s="487"/>
      <c r="DS5" s="487"/>
      <c r="DT5" s="487"/>
      <c r="DU5" s="488"/>
      <c r="DV5" s="489" t="s">
        <v>138</v>
      </c>
      <c r="DW5" s="487"/>
      <c r="DX5" s="487"/>
      <c r="DY5" s="487"/>
      <c r="DZ5" s="487"/>
      <c r="EA5" s="487"/>
      <c r="EB5" s="487"/>
      <c r="EC5" s="487"/>
      <c r="ED5" s="487"/>
      <c r="EE5" s="487"/>
      <c r="EF5" s="487"/>
      <c r="EG5" s="487"/>
      <c r="EH5" s="488"/>
      <c r="EI5" s="489" t="s">
        <v>140</v>
      </c>
      <c r="EJ5" s="487"/>
      <c r="EK5" s="487"/>
      <c r="EL5" s="487"/>
      <c r="EM5" s="487"/>
      <c r="EN5" s="487"/>
      <c r="EO5" s="487"/>
      <c r="EP5" s="487"/>
      <c r="EQ5" s="487"/>
      <c r="ER5" s="487"/>
      <c r="ES5" s="487"/>
      <c r="ET5" s="487"/>
      <c r="EU5" s="488"/>
      <c r="EV5" s="489" t="s">
        <v>181</v>
      </c>
      <c r="EW5" s="487"/>
      <c r="EX5" s="487"/>
      <c r="EY5" s="487"/>
      <c r="EZ5" s="487"/>
      <c r="FA5" s="487"/>
      <c r="FB5" s="487"/>
      <c r="FC5" s="487"/>
      <c r="FD5" s="487"/>
      <c r="FE5" s="487"/>
      <c r="FF5" s="487"/>
      <c r="FG5" s="488"/>
      <c r="FH5" s="489" t="s">
        <v>231</v>
      </c>
      <c r="FI5" s="487"/>
      <c r="FJ5" s="487"/>
      <c r="FK5" s="487"/>
      <c r="FL5" s="487"/>
      <c r="FM5" s="487"/>
      <c r="FN5" s="487"/>
      <c r="FO5" s="487"/>
      <c r="FP5" s="487"/>
      <c r="FQ5" s="487"/>
      <c r="FR5" s="487"/>
      <c r="FS5" s="488"/>
      <c r="FT5" s="489" t="s">
        <v>232</v>
      </c>
      <c r="FU5" s="487"/>
      <c r="FV5" s="487"/>
      <c r="FW5" s="487"/>
      <c r="FX5" s="487"/>
      <c r="FY5" s="487"/>
      <c r="FZ5" s="487"/>
      <c r="GA5" s="487"/>
      <c r="GB5" s="487"/>
      <c r="GC5" s="487"/>
      <c r="GD5" s="487"/>
      <c r="GE5" s="488"/>
      <c r="GF5" s="490" t="s">
        <v>233</v>
      </c>
      <c r="GG5" s="491"/>
      <c r="GH5" s="491"/>
      <c r="GI5" s="491"/>
      <c r="GJ5" s="491"/>
      <c r="GK5" s="491"/>
      <c r="GL5" s="491"/>
      <c r="GM5" s="491"/>
      <c r="GN5" s="491"/>
      <c r="GO5" s="491"/>
      <c r="GP5" s="491"/>
      <c r="GQ5" s="492"/>
      <c r="GR5" s="489" t="s">
        <v>236</v>
      </c>
      <c r="GS5" s="487"/>
      <c r="GT5" s="487"/>
      <c r="GU5" s="487"/>
      <c r="GV5" s="487"/>
      <c r="GW5" s="487"/>
      <c r="GX5" s="487"/>
      <c r="GY5" s="487"/>
      <c r="GZ5" s="487"/>
      <c r="HA5" s="487"/>
      <c r="HB5" s="487"/>
      <c r="HC5" s="488"/>
      <c r="HD5" s="490" t="s">
        <v>248</v>
      </c>
      <c r="HE5" s="491"/>
      <c r="HF5" s="491"/>
      <c r="HG5" s="491"/>
      <c r="HH5" s="491"/>
      <c r="HI5" s="491"/>
      <c r="HJ5" s="491"/>
      <c r="HK5" s="491"/>
      <c r="HL5" s="491"/>
      <c r="HM5" s="491"/>
      <c r="HN5" s="491"/>
      <c r="HO5" s="492"/>
      <c r="HP5" s="489" t="s">
        <v>249</v>
      </c>
      <c r="HQ5" s="487"/>
      <c r="HR5" s="487"/>
      <c r="HS5" s="487"/>
      <c r="HT5" s="487"/>
      <c r="HU5" s="487"/>
      <c r="HV5" s="487"/>
      <c r="HW5" s="487"/>
      <c r="HX5" s="487"/>
      <c r="HY5" s="487"/>
      <c r="HZ5" s="487"/>
      <c r="IA5" s="488"/>
      <c r="IB5" s="489" t="s">
        <v>251</v>
      </c>
      <c r="IC5" s="487"/>
      <c r="ID5" s="487"/>
      <c r="IE5" s="487"/>
      <c r="IF5" s="487"/>
      <c r="IG5" s="487"/>
      <c r="IH5" s="487"/>
      <c r="II5" s="487"/>
      <c r="IJ5" s="487"/>
      <c r="IK5" s="487"/>
      <c r="IL5" s="487"/>
      <c r="IM5" s="488"/>
      <c r="IN5" s="489" t="s">
        <v>252</v>
      </c>
      <c r="IO5" s="487"/>
      <c r="IP5" s="487"/>
      <c r="IQ5" s="487"/>
      <c r="IR5" s="487"/>
      <c r="IS5" s="487"/>
      <c r="IT5" s="487"/>
      <c r="IU5" s="487"/>
      <c r="IV5" s="487"/>
      <c r="IW5" s="487"/>
      <c r="IX5" s="487"/>
      <c r="IY5" s="488"/>
    </row>
    <row r="6" spans="1:259" ht="14.1" customHeight="1" thickBot="1" x14ac:dyDescent="0.25">
      <c r="B6" s="485"/>
      <c r="C6" s="493" t="s">
        <v>63</v>
      </c>
      <c r="D6" s="494"/>
      <c r="E6" s="495" t="s">
        <v>24</v>
      </c>
      <c r="F6" s="496"/>
      <c r="G6" s="497"/>
      <c r="H6" s="494" t="s">
        <v>70</v>
      </c>
      <c r="I6" s="494"/>
      <c r="J6" s="494"/>
      <c r="K6" s="494"/>
      <c r="L6" s="494"/>
      <c r="M6" s="498"/>
      <c r="N6" s="493" t="s">
        <v>63</v>
      </c>
      <c r="O6" s="494"/>
      <c r="P6" s="490" t="s">
        <v>24</v>
      </c>
      <c r="Q6" s="492"/>
      <c r="R6" s="494" t="s">
        <v>70</v>
      </c>
      <c r="S6" s="494"/>
      <c r="T6" s="494"/>
      <c r="U6" s="494"/>
      <c r="V6" s="494"/>
      <c r="W6" s="498"/>
      <c r="X6" s="493" t="s">
        <v>63</v>
      </c>
      <c r="Y6" s="494"/>
      <c r="Z6" s="490" t="s">
        <v>24</v>
      </c>
      <c r="AA6" s="492"/>
      <c r="AB6" s="494" t="s">
        <v>70</v>
      </c>
      <c r="AC6" s="494"/>
      <c r="AD6" s="494"/>
      <c r="AE6" s="494"/>
      <c r="AF6" s="494"/>
      <c r="AG6" s="498"/>
      <c r="AH6" s="493" t="s">
        <v>63</v>
      </c>
      <c r="AI6" s="494"/>
      <c r="AJ6" s="490" t="s">
        <v>24</v>
      </c>
      <c r="AK6" s="492"/>
      <c r="AL6" s="494" t="s">
        <v>70</v>
      </c>
      <c r="AM6" s="494"/>
      <c r="AN6" s="494"/>
      <c r="AO6" s="494"/>
      <c r="AP6" s="494"/>
      <c r="AQ6" s="498"/>
      <c r="AR6" s="493" t="s">
        <v>63</v>
      </c>
      <c r="AS6" s="494"/>
      <c r="AT6" s="490" t="s">
        <v>24</v>
      </c>
      <c r="AU6" s="492"/>
      <c r="AV6" s="494" t="s">
        <v>70</v>
      </c>
      <c r="AW6" s="494"/>
      <c r="AX6" s="494"/>
      <c r="AY6" s="494"/>
      <c r="AZ6" s="494"/>
      <c r="BA6" s="498"/>
      <c r="BB6" s="493" t="s">
        <v>63</v>
      </c>
      <c r="BC6" s="494"/>
      <c r="BD6" s="490" t="s">
        <v>24</v>
      </c>
      <c r="BE6" s="492"/>
      <c r="BF6" s="494" t="s">
        <v>70</v>
      </c>
      <c r="BG6" s="494"/>
      <c r="BH6" s="494"/>
      <c r="BI6" s="494"/>
      <c r="BJ6" s="494"/>
      <c r="BK6" s="498"/>
      <c r="BL6" s="493" t="s">
        <v>63</v>
      </c>
      <c r="BM6" s="494"/>
      <c r="BN6" s="490" t="s">
        <v>69</v>
      </c>
      <c r="BO6" s="492"/>
      <c r="BP6" s="494" t="s">
        <v>70</v>
      </c>
      <c r="BQ6" s="494"/>
      <c r="BR6" s="494"/>
      <c r="BS6" s="494"/>
      <c r="BT6" s="494"/>
      <c r="BU6" s="494"/>
      <c r="BV6" s="493" t="s">
        <v>63</v>
      </c>
      <c r="BW6" s="494"/>
      <c r="BX6" s="495" t="s">
        <v>69</v>
      </c>
      <c r="BY6" s="496"/>
      <c r="BZ6" s="496"/>
      <c r="CA6" s="496"/>
      <c r="CB6" s="497"/>
      <c r="CC6" s="494" t="s">
        <v>70</v>
      </c>
      <c r="CD6" s="494"/>
      <c r="CE6" s="494"/>
      <c r="CF6" s="494"/>
      <c r="CG6" s="494"/>
      <c r="CH6" s="498"/>
      <c r="CI6" s="493" t="s">
        <v>63</v>
      </c>
      <c r="CJ6" s="494"/>
      <c r="CK6" s="495" t="s">
        <v>69</v>
      </c>
      <c r="CL6" s="496"/>
      <c r="CM6" s="496"/>
      <c r="CN6" s="496"/>
      <c r="CO6" s="497"/>
      <c r="CP6" s="494" t="s">
        <v>70</v>
      </c>
      <c r="CQ6" s="494"/>
      <c r="CR6" s="494"/>
      <c r="CS6" s="494"/>
      <c r="CT6" s="494"/>
      <c r="CU6" s="498"/>
      <c r="CV6" s="493" t="s">
        <v>63</v>
      </c>
      <c r="CW6" s="494"/>
      <c r="CX6" s="495" t="s">
        <v>69</v>
      </c>
      <c r="CY6" s="496"/>
      <c r="CZ6" s="496"/>
      <c r="DA6" s="496"/>
      <c r="DB6" s="497"/>
      <c r="DC6" s="494" t="s">
        <v>70</v>
      </c>
      <c r="DD6" s="494"/>
      <c r="DE6" s="494"/>
      <c r="DF6" s="494"/>
      <c r="DG6" s="494"/>
      <c r="DH6" s="498"/>
      <c r="DI6" s="493" t="s">
        <v>63</v>
      </c>
      <c r="DJ6" s="494"/>
      <c r="DK6" s="495" t="s">
        <v>69</v>
      </c>
      <c r="DL6" s="496"/>
      <c r="DM6" s="496"/>
      <c r="DN6" s="496"/>
      <c r="DO6" s="497"/>
      <c r="DP6" s="494" t="s">
        <v>70</v>
      </c>
      <c r="DQ6" s="494"/>
      <c r="DR6" s="494"/>
      <c r="DS6" s="494"/>
      <c r="DT6" s="494"/>
      <c r="DU6" s="498"/>
      <c r="DV6" s="493" t="s">
        <v>63</v>
      </c>
      <c r="DW6" s="494"/>
      <c r="DX6" s="495" t="s">
        <v>69</v>
      </c>
      <c r="DY6" s="496"/>
      <c r="DZ6" s="496"/>
      <c r="EA6" s="496"/>
      <c r="EB6" s="497"/>
      <c r="EC6" s="494" t="s">
        <v>70</v>
      </c>
      <c r="ED6" s="494"/>
      <c r="EE6" s="494"/>
      <c r="EF6" s="494"/>
      <c r="EG6" s="494"/>
      <c r="EH6" s="498"/>
      <c r="EI6" s="493" t="s">
        <v>63</v>
      </c>
      <c r="EJ6" s="494"/>
      <c r="EK6" s="495" t="s">
        <v>69</v>
      </c>
      <c r="EL6" s="496"/>
      <c r="EM6" s="496"/>
      <c r="EN6" s="496"/>
      <c r="EO6" s="497"/>
      <c r="EP6" s="494" t="s">
        <v>70</v>
      </c>
      <c r="EQ6" s="494"/>
      <c r="ER6" s="494"/>
      <c r="ES6" s="494"/>
      <c r="ET6" s="494"/>
      <c r="EU6" s="494"/>
      <c r="EV6" s="358" t="s">
        <v>63</v>
      </c>
      <c r="EW6" s="489" t="s">
        <v>69</v>
      </c>
      <c r="EX6" s="487"/>
      <c r="EY6" s="487"/>
      <c r="EZ6" s="487"/>
      <c r="FA6" s="487"/>
      <c r="FB6" s="488"/>
      <c r="FC6" s="487" t="s">
        <v>70</v>
      </c>
      <c r="FD6" s="487"/>
      <c r="FE6" s="487"/>
      <c r="FF6" s="487"/>
      <c r="FG6" s="488"/>
      <c r="FH6" s="358" t="s">
        <v>63</v>
      </c>
      <c r="FI6" s="489" t="s">
        <v>69</v>
      </c>
      <c r="FJ6" s="487"/>
      <c r="FK6" s="487"/>
      <c r="FL6" s="487"/>
      <c r="FM6" s="487"/>
      <c r="FN6" s="488"/>
      <c r="FO6" s="487" t="s">
        <v>70</v>
      </c>
      <c r="FP6" s="487"/>
      <c r="FQ6" s="487"/>
      <c r="FR6" s="487"/>
      <c r="FS6" s="488"/>
      <c r="FT6" s="358" t="s">
        <v>63</v>
      </c>
      <c r="FU6" s="489" t="s">
        <v>69</v>
      </c>
      <c r="FV6" s="487"/>
      <c r="FW6" s="487"/>
      <c r="FX6" s="487"/>
      <c r="FY6" s="487"/>
      <c r="FZ6" s="488"/>
      <c r="GA6" s="487" t="s">
        <v>70</v>
      </c>
      <c r="GB6" s="487"/>
      <c r="GC6" s="487"/>
      <c r="GD6" s="487"/>
      <c r="GE6" s="488"/>
      <c r="GF6" s="358" t="s">
        <v>63</v>
      </c>
      <c r="GG6" s="489" t="s">
        <v>69</v>
      </c>
      <c r="GH6" s="487"/>
      <c r="GI6" s="487"/>
      <c r="GJ6" s="487"/>
      <c r="GK6" s="488"/>
      <c r="GL6" s="487" t="s">
        <v>70</v>
      </c>
      <c r="GM6" s="487"/>
      <c r="GN6" s="487"/>
      <c r="GO6" s="487"/>
      <c r="GP6" s="487"/>
      <c r="GQ6" s="488"/>
      <c r="GR6" s="358" t="s">
        <v>63</v>
      </c>
      <c r="GS6" s="489" t="s">
        <v>69</v>
      </c>
      <c r="GT6" s="487"/>
      <c r="GU6" s="487"/>
      <c r="GV6" s="487"/>
      <c r="GW6" s="488"/>
      <c r="GX6" s="487" t="s">
        <v>70</v>
      </c>
      <c r="GY6" s="487"/>
      <c r="GZ6" s="487"/>
      <c r="HA6" s="487"/>
      <c r="HB6" s="487"/>
      <c r="HC6" s="488"/>
      <c r="HD6" s="358" t="s">
        <v>63</v>
      </c>
      <c r="HE6" s="489" t="s">
        <v>69</v>
      </c>
      <c r="HF6" s="487"/>
      <c r="HG6" s="487"/>
      <c r="HH6" s="487"/>
      <c r="HI6" s="488"/>
      <c r="HJ6" s="487" t="s">
        <v>70</v>
      </c>
      <c r="HK6" s="487"/>
      <c r="HL6" s="487"/>
      <c r="HM6" s="487"/>
      <c r="HN6" s="487"/>
      <c r="HO6" s="488"/>
      <c r="HP6" s="358" t="s">
        <v>63</v>
      </c>
      <c r="HQ6" s="489" t="s">
        <v>69</v>
      </c>
      <c r="HR6" s="487"/>
      <c r="HS6" s="487"/>
      <c r="HT6" s="487"/>
      <c r="HU6" s="488"/>
      <c r="HV6" s="487" t="s">
        <v>70</v>
      </c>
      <c r="HW6" s="487"/>
      <c r="HX6" s="487"/>
      <c r="HY6" s="487"/>
      <c r="HZ6" s="487"/>
      <c r="IA6" s="488"/>
      <c r="IB6" s="358" t="s">
        <v>63</v>
      </c>
      <c r="IC6" s="489" t="s">
        <v>69</v>
      </c>
      <c r="ID6" s="487"/>
      <c r="IE6" s="487"/>
      <c r="IF6" s="487"/>
      <c r="IG6" s="488"/>
      <c r="IH6" s="487" t="s">
        <v>70</v>
      </c>
      <c r="II6" s="487"/>
      <c r="IJ6" s="487"/>
      <c r="IK6" s="487"/>
      <c r="IL6" s="487"/>
      <c r="IM6" s="488"/>
      <c r="IN6" s="358" t="s">
        <v>63</v>
      </c>
      <c r="IO6" s="489" t="s">
        <v>69</v>
      </c>
      <c r="IP6" s="487"/>
      <c r="IQ6" s="487"/>
      <c r="IR6" s="487"/>
      <c r="IS6" s="488"/>
      <c r="IT6" s="487" t="s">
        <v>70</v>
      </c>
      <c r="IU6" s="487"/>
      <c r="IV6" s="487"/>
      <c r="IW6" s="487"/>
      <c r="IX6" s="487"/>
      <c r="IY6" s="488"/>
    </row>
    <row r="7" spans="1:259" s="278" customFormat="1" ht="26.25" customHeight="1" thickBot="1" x14ac:dyDescent="0.25">
      <c r="A7" s="277"/>
      <c r="B7" s="486"/>
      <c r="C7" s="284" t="s">
        <v>255</v>
      </c>
      <c r="D7" s="286" t="s">
        <v>256</v>
      </c>
      <c r="E7" s="366" t="s">
        <v>280</v>
      </c>
      <c r="F7" s="203" t="s">
        <v>238</v>
      </c>
      <c r="G7" s="205" t="s">
        <v>258</v>
      </c>
      <c r="H7" s="365" t="s">
        <v>241</v>
      </c>
      <c r="I7" s="204" t="s">
        <v>256</v>
      </c>
      <c r="J7" s="204" t="s">
        <v>257</v>
      </c>
      <c r="K7" s="204" t="s">
        <v>256</v>
      </c>
      <c r="L7" s="204" t="s">
        <v>243</v>
      </c>
      <c r="M7" s="285" t="s">
        <v>256</v>
      </c>
      <c r="N7" s="284" t="s">
        <v>255</v>
      </c>
      <c r="O7" s="286" t="s">
        <v>256</v>
      </c>
      <c r="P7" s="366" t="s">
        <v>247</v>
      </c>
      <c r="Q7" s="205" t="s">
        <v>258</v>
      </c>
      <c r="R7" s="365" t="s">
        <v>241</v>
      </c>
      <c r="S7" s="204" t="s">
        <v>256</v>
      </c>
      <c r="T7" s="204" t="s">
        <v>257</v>
      </c>
      <c r="U7" s="204" t="s">
        <v>256</v>
      </c>
      <c r="V7" s="204" t="s">
        <v>243</v>
      </c>
      <c r="W7" s="285" t="s">
        <v>256</v>
      </c>
      <c r="X7" s="284" t="s">
        <v>255</v>
      </c>
      <c r="Y7" s="286" t="s">
        <v>256</v>
      </c>
      <c r="Z7" s="366" t="s">
        <v>247</v>
      </c>
      <c r="AA7" s="205" t="s">
        <v>258</v>
      </c>
      <c r="AB7" s="365" t="s">
        <v>241</v>
      </c>
      <c r="AC7" s="204" t="s">
        <v>256</v>
      </c>
      <c r="AD7" s="204" t="s">
        <v>257</v>
      </c>
      <c r="AE7" s="204" t="s">
        <v>256</v>
      </c>
      <c r="AF7" s="204" t="s">
        <v>243</v>
      </c>
      <c r="AG7" s="285" t="s">
        <v>256</v>
      </c>
      <c r="AH7" s="284" t="s">
        <v>255</v>
      </c>
      <c r="AI7" s="286" t="s">
        <v>256</v>
      </c>
      <c r="AJ7" s="366" t="s">
        <v>247</v>
      </c>
      <c r="AK7" s="205" t="s">
        <v>258</v>
      </c>
      <c r="AL7" s="365" t="s">
        <v>241</v>
      </c>
      <c r="AM7" s="204" t="s">
        <v>256</v>
      </c>
      <c r="AN7" s="204" t="s">
        <v>257</v>
      </c>
      <c r="AO7" s="204" t="s">
        <v>256</v>
      </c>
      <c r="AP7" s="204" t="s">
        <v>25</v>
      </c>
      <c r="AQ7" s="285" t="s">
        <v>256</v>
      </c>
      <c r="AR7" s="284" t="s">
        <v>255</v>
      </c>
      <c r="AS7" s="286" t="s">
        <v>256</v>
      </c>
      <c r="AT7" s="366" t="s">
        <v>247</v>
      </c>
      <c r="AU7" s="205" t="s">
        <v>258</v>
      </c>
      <c r="AV7" s="365" t="s">
        <v>241</v>
      </c>
      <c r="AW7" s="204" t="s">
        <v>256</v>
      </c>
      <c r="AX7" s="204" t="s">
        <v>257</v>
      </c>
      <c r="AY7" s="204" t="s">
        <v>256</v>
      </c>
      <c r="AZ7" s="204" t="s">
        <v>243</v>
      </c>
      <c r="BA7" s="285" t="s">
        <v>256</v>
      </c>
      <c r="BB7" s="284" t="s">
        <v>255</v>
      </c>
      <c r="BC7" s="286" t="s">
        <v>256</v>
      </c>
      <c r="BD7" s="366" t="s">
        <v>247</v>
      </c>
      <c r="BE7" s="205" t="s">
        <v>258</v>
      </c>
      <c r="BF7" s="365" t="s">
        <v>241</v>
      </c>
      <c r="BG7" s="204" t="s">
        <v>256</v>
      </c>
      <c r="BH7" s="204" t="s">
        <v>257</v>
      </c>
      <c r="BI7" s="204" t="s">
        <v>256</v>
      </c>
      <c r="BJ7" s="204" t="s">
        <v>243</v>
      </c>
      <c r="BK7" s="285" t="s">
        <v>256</v>
      </c>
      <c r="BL7" s="284" t="s">
        <v>255</v>
      </c>
      <c r="BM7" s="286" t="s">
        <v>256</v>
      </c>
      <c r="BN7" s="366" t="s">
        <v>238</v>
      </c>
      <c r="BO7" s="205" t="s">
        <v>258</v>
      </c>
      <c r="BP7" s="365" t="s">
        <v>241</v>
      </c>
      <c r="BQ7" s="204" t="s">
        <v>256</v>
      </c>
      <c r="BR7" s="204" t="s">
        <v>257</v>
      </c>
      <c r="BS7" s="204" t="s">
        <v>256</v>
      </c>
      <c r="BT7" s="204" t="s">
        <v>243</v>
      </c>
      <c r="BU7" s="286" t="s">
        <v>256</v>
      </c>
      <c r="BV7" s="284" t="s">
        <v>255</v>
      </c>
      <c r="BW7" s="286" t="s">
        <v>256</v>
      </c>
      <c r="BX7" s="366" t="s">
        <v>280</v>
      </c>
      <c r="BY7" s="203" t="s">
        <v>238</v>
      </c>
      <c r="BZ7" s="203" t="s">
        <v>258</v>
      </c>
      <c r="CA7" s="203" t="s">
        <v>239</v>
      </c>
      <c r="CB7" s="205" t="s">
        <v>240</v>
      </c>
      <c r="CC7" s="365" t="s">
        <v>241</v>
      </c>
      <c r="CD7" s="204" t="s">
        <v>256</v>
      </c>
      <c r="CE7" s="204" t="s">
        <v>257</v>
      </c>
      <c r="CF7" s="204" t="s">
        <v>256</v>
      </c>
      <c r="CG7" s="204" t="s">
        <v>243</v>
      </c>
      <c r="CH7" s="285" t="s">
        <v>256</v>
      </c>
      <c r="CI7" s="284" t="s">
        <v>255</v>
      </c>
      <c r="CJ7" s="286" t="s">
        <v>256</v>
      </c>
      <c r="CK7" s="366" t="s">
        <v>280</v>
      </c>
      <c r="CL7" s="203" t="s">
        <v>238</v>
      </c>
      <c r="CM7" s="203" t="s">
        <v>258</v>
      </c>
      <c r="CN7" s="203" t="s">
        <v>239</v>
      </c>
      <c r="CO7" s="205" t="s">
        <v>240</v>
      </c>
      <c r="CP7" s="365" t="s">
        <v>241</v>
      </c>
      <c r="CQ7" s="204" t="s">
        <v>256</v>
      </c>
      <c r="CR7" s="204" t="s">
        <v>257</v>
      </c>
      <c r="CS7" s="204" t="s">
        <v>256</v>
      </c>
      <c r="CT7" s="204" t="s">
        <v>243</v>
      </c>
      <c r="CU7" s="285" t="s">
        <v>256</v>
      </c>
      <c r="CV7" s="284" t="s">
        <v>255</v>
      </c>
      <c r="CW7" s="286" t="s">
        <v>256</v>
      </c>
      <c r="CX7" s="366" t="s">
        <v>280</v>
      </c>
      <c r="CY7" s="203" t="s">
        <v>238</v>
      </c>
      <c r="CZ7" s="203" t="s">
        <v>258</v>
      </c>
      <c r="DA7" s="203" t="s">
        <v>239</v>
      </c>
      <c r="DB7" s="205" t="s">
        <v>240</v>
      </c>
      <c r="DC7" s="365" t="s">
        <v>241</v>
      </c>
      <c r="DD7" s="204" t="s">
        <v>256</v>
      </c>
      <c r="DE7" s="204" t="s">
        <v>257</v>
      </c>
      <c r="DF7" s="204" t="s">
        <v>256</v>
      </c>
      <c r="DG7" s="204" t="s">
        <v>243</v>
      </c>
      <c r="DH7" s="285" t="s">
        <v>256</v>
      </c>
      <c r="DI7" s="284" t="s">
        <v>255</v>
      </c>
      <c r="DJ7" s="286" t="s">
        <v>256</v>
      </c>
      <c r="DK7" s="366" t="s">
        <v>280</v>
      </c>
      <c r="DL7" s="203" t="s">
        <v>238</v>
      </c>
      <c r="DM7" s="203" t="s">
        <v>258</v>
      </c>
      <c r="DN7" s="203" t="s">
        <v>239</v>
      </c>
      <c r="DO7" s="205" t="s">
        <v>240</v>
      </c>
      <c r="DP7" s="365" t="s">
        <v>241</v>
      </c>
      <c r="DQ7" s="204" t="s">
        <v>256</v>
      </c>
      <c r="DR7" s="204" t="s">
        <v>257</v>
      </c>
      <c r="DS7" s="204" t="s">
        <v>256</v>
      </c>
      <c r="DT7" s="204" t="s">
        <v>243</v>
      </c>
      <c r="DU7" s="285" t="s">
        <v>256</v>
      </c>
      <c r="DV7" s="284" t="s">
        <v>255</v>
      </c>
      <c r="DW7" s="286" t="s">
        <v>256</v>
      </c>
      <c r="DX7" s="366" t="s">
        <v>280</v>
      </c>
      <c r="DY7" s="203" t="s">
        <v>238</v>
      </c>
      <c r="DZ7" s="203" t="s">
        <v>258</v>
      </c>
      <c r="EA7" s="203" t="s">
        <v>239</v>
      </c>
      <c r="EB7" s="205" t="s">
        <v>240</v>
      </c>
      <c r="EC7" s="365" t="s">
        <v>241</v>
      </c>
      <c r="ED7" s="204" t="s">
        <v>256</v>
      </c>
      <c r="EE7" s="204" t="s">
        <v>257</v>
      </c>
      <c r="EF7" s="204" t="s">
        <v>256</v>
      </c>
      <c r="EG7" s="204" t="s">
        <v>243</v>
      </c>
      <c r="EH7" s="285" t="s">
        <v>139</v>
      </c>
      <c r="EI7" s="284" t="s">
        <v>255</v>
      </c>
      <c r="EJ7" s="286" t="s">
        <v>256</v>
      </c>
      <c r="EK7" s="366" t="s">
        <v>280</v>
      </c>
      <c r="EL7" s="203" t="s">
        <v>238</v>
      </c>
      <c r="EM7" s="203" t="s">
        <v>258</v>
      </c>
      <c r="EN7" s="203" t="s">
        <v>239</v>
      </c>
      <c r="EO7" s="205" t="s">
        <v>240</v>
      </c>
      <c r="EP7" s="365" t="s">
        <v>241</v>
      </c>
      <c r="EQ7" s="204" t="s">
        <v>256</v>
      </c>
      <c r="ER7" s="204" t="s">
        <v>257</v>
      </c>
      <c r="ES7" s="204" t="s">
        <v>256</v>
      </c>
      <c r="ET7" s="204" t="s">
        <v>243</v>
      </c>
      <c r="EU7" s="285" t="s">
        <v>139</v>
      </c>
      <c r="EV7" s="396" t="s">
        <v>255</v>
      </c>
      <c r="EW7" s="354" t="s">
        <v>280</v>
      </c>
      <c r="EX7" s="356" t="s">
        <v>238</v>
      </c>
      <c r="EY7" s="356" t="s">
        <v>258</v>
      </c>
      <c r="EZ7" s="356" t="s">
        <v>239</v>
      </c>
      <c r="FA7" s="356" t="s">
        <v>240</v>
      </c>
      <c r="FB7" s="417" t="s">
        <v>241</v>
      </c>
      <c r="FC7" s="407" t="s">
        <v>256</v>
      </c>
      <c r="FD7" s="355" t="s">
        <v>257</v>
      </c>
      <c r="FE7" s="355" t="s">
        <v>256</v>
      </c>
      <c r="FF7" s="355" t="s">
        <v>243</v>
      </c>
      <c r="FG7" s="357" t="s">
        <v>139</v>
      </c>
      <c r="FH7" s="425" t="s">
        <v>255</v>
      </c>
      <c r="FI7" s="284" t="s">
        <v>280</v>
      </c>
      <c r="FJ7" s="203" t="s">
        <v>238</v>
      </c>
      <c r="FK7" s="203" t="s">
        <v>258</v>
      </c>
      <c r="FL7" s="203" t="s">
        <v>239</v>
      </c>
      <c r="FM7" s="203" t="s">
        <v>240</v>
      </c>
      <c r="FN7" s="205" t="s">
        <v>241</v>
      </c>
      <c r="FO7" s="365" t="s">
        <v>256</v>
      </c>
      <c r="FP7" s="204" t="s">
        <v>257</v>
      </c>
      <c r="FQ7" s="204" t="s">
        <v>256</v>
      </c>
      <c r="FR7" s="204" t="s">
        <v>243</v>
      </c>
      <c r="FS7" s="285" t="s">
        <v>139</v>
      </c>
      <c r="FT7" s="425" t="s">
        <v>255</v>
      </c>
      <c r="FU7" s="284" t="s">
        <v>280</v>
      </c>
      <c r="FV7" s="203" t="s">
        <v>238</v>
      </c>
      <c r="FW7" s="203" t="s">
        <v>258</v>
      </c>
      <c r="FX7" s="203" t="s">
        <v>239</v>
      </c>
      <c r="FY7" s="203" t="s">
        <v>240</v>
      </c>
      <c r="FZ7" s="426" t="s">
        <v>241</v>
      </c>
      <c r="GA7" s="365" t="s">
        <v>256</v>
      </c>
      <c r="GB7" s="204" t="s">
        <v>257</v>
      </c>
      <c r="GC7" s="204" t="s">
        <v>256</v>
      </c>
      <c r="GD7" s="204" t="s">
        <v>243</v>
      </c>
      <c r="GE7" s="285" t="s">
        <v>139</v>
      </c>
      <c r="GF7" s="396" t="s">
        <v>255</v>
      </c>
      <c r="GG7" s="354" t="s">
        <v>280</v>
      </c>
      <c r="GH7" s="356" t="s">
        <v>238</v>
      </c>
      <c r="GI7" s="356" t="s">
        <v>258</v>
      </c>
      <c r="GJ7" s="356" t="s">
        <v>239</v>
      </c>
      <c r="GK7" s="417" t="s">
        <v>240</v>
      </c>
      <c r="GL7" s="437" t="s">
        <v>241</v>
      </c>
      <c r="GM7" s="355" t="s">
        <v>256</v>
      </c>
      <c r="GN7" s="355" t="s">
        <v>257</v>
      </c>
      <c r="GO7" s="355" t="s">
        <v>256</v>
      </c>
      <c r="GP7" s="355" t="s">
        <v>243</v>
      </c>
      <c r="GQ7" s="357" t="s">
        <v>139</v>
      </c>
      <c r="GR7" s="425" t="s">
        <v>255</v>
      </c>
      <c r="GS7" s="284" t="s">
        <v>280</v>
      </c>
      <c r="GT7" s="203" t="s">
        <v>238</v>
      </c>
      <c r="GU7" s="203" t="s">
        <v>258</v>
      </c>
      <c r="GV7" s="203" t="s">
        <v>239</v>
      </c>
      <c r="GW7" s="205" t="s">
        <v>240</v>
      </c>
      <c r="GX7" s="287" t="s">
        <v>241</v>
      </c>
      <c r="GY7" s="204" t="s">
        <v>256</v>
      </c>
      <c r="GZ7" s="204" t="s">
        <v>257</v>
      </c>
      <c r="HA7" s="204" t="s">
        <v>256</v>
      </c>
      <c r="HB7" s="204" t="s">
        <v>243</v>
      </c>
      <c r="HC7" s="285" t="s">
        <v>139</v>
      </c>
      <c r="HD7" s="396" t="s">
        <v>255</v>
      </c>
      <c r="HE7" s="354" t="s">
        <v>280</v>
      </c>
      <c r="HF7" s="356" t="s">
        <v>238</v>
      </c>
      <c r="HG7" s="356" t="s">
        <v>258</v>
      </c>
      <c r="HH7" s="356" t="s">
        <v>239</v>
      </c>
      <c r="HI7" s="417" t="s">
        <v>240</v>
      </c>
      <c r="HJ7" s="437" t="s">
        <v>241</v>
      </c>
      <c r="HK7" s="355" t="s">
        <v>256</v>
      </c>
      <c r="HL7" s="355" t="s">
        <v>242</v>
      </c>
      <c r="HM7" s="355" t="s">
        <v>256</v>
      </c>
      <c r="HN7" s="355" t="s">
        <v>243</v>
      </c>
      <c r="HO7" s="357" t="s">
        <v>256</v>
      </c>
      <c r="HP7" s="425" t="s">
        <v>255</v>
      </c>
      <c r="HQ7" s="284" t="s">
        <v>280</v>
      </c>
      <c r="HR7" s="203" t="s">
        <v>238</v>
      </c>
      <c r="HS7" s="203" t="s">
        <v>258</v>
      </c>
      <c r="HT7" s="203" t="s">
        <v>239</v>
      </c>
      <c r="HU7" s="205" t="s">
        <v>240</v>
      </c>
      <c r="HV7" s="287" t="s">
        <v>241</v>
      </c>
      <c r="HW7" s="204" t="s">
        <v>256</v>
      </c>
      <c r="HX7" s="204" t="s">
        <v>242</v>
      </c>
      <c r="HY7" s="204" t="s">
        <v>256</v>
      </c>
      <c r="HZ7" s="204" t="s">
        <v>243</v>
      </c>
      <c r="IA7" s="285" t="s">
        <v>256</v>
      </c>
      <c r="IB7" s="425" t="s">
        <v>255</v>
      </c>
      <c r="IC7" s="284" t="s">
        <v>280</v>
      </c>
      <c r="ID7" s="203" t="s">
        <v>238</v>
      </c>
      <c r="IE7" s="203" t="s">
        <v>258</v>
      </c>
      <c r="IF7" s="203" t="s">
        <v>239</v>
      </c>
      <c r="IG7" s="205" t="s">
        <v>240</v>
      </c>
      <c r="IH7" s="287" t="s">
        <v>241</v>
      </c>
      <c r="II7" s="204" t="s">
        <v>256</v>
      </c>
      <c r="IJ7" s="204" t="s">
        <v>242</v>
      </c>
      <c r="IK7" s="204" t="s">
        <v>256</v>
      </c>
      <c r="IL7" s="204" t="s">
        <v>243</v>
      </c>
      <c r="IM7" s="285" t="s">
        <v>256</v>
      </c>
      <c r="IN7" s="425" t="s">
        <v>255</v>
      </c>
      <c r="IO7" s="284" t="s">
        <v>280</v>
      </c>
      <c r="IP7" s="203" t="s">
        <v>238</v>
      </c>
      <c r="IQ7" s="203" t="s">
        <v>258</v>
      </c>
      <c r="IR7" s="203" t="s">
        <v>239</v>
      </c>
      <c r="IS7" s="205" t="s">
        <v>240</v>
      </c>
      <c r="IT7" s="287" t="s">
        <v>241</v>
      </c>
      <c r="IU7" s="204" t="s">
        <v>256</v>
      </c>
      <c r="IV7" s="204" t="s">
        <v>242</v>
      </c>
      <c r="IW7" s="204" t="s">
        <v>256</v>
      </c>
      <c r="IX7" s="204" t="s">
        <v>243</v>
      </c>
      <c r="IY7" s="285" t="s">
        <v>256</v>
      </c>
    </row>
    <row r="8" spans="1:259" ht="14.1" customHeight="1" x14ac:dyDescent="0.2">
      <c r="A8" s="202">
        <v>100</v>
      </c>
      <c r="B8" s="247" t="s">
        <v>141</v>
      </c>
      <c r="C8" s="241">
        <v>0</v>
      </c>
      <c r="D8" s="233">
        <v>0</v>
      </c>
      <c r="E8" s="241">
        <v>0</v>
      </c>
      <c r="F8" s="212">
        <v>9798960</v>
      </c>
      <c r="G8" s="367">
        <v>0.29762183619447824</v>
      </c>
      <c r="H8" s="234">
        <v>8424146.6999999993</v>
      </c>
      <c r="I8" s="256">
        <v>85.969803938377126</v>
      </c>
      <c r="J8" s="212">
        <v>0</v>
      </c>
      <c r="K8" s="256">
        <v>0</v>
      </c>
      <c r="L8" s="212">
        <v>8424146.6999999993</v>
      </c>
      <c r="M8" s="256">
        <v>85.969803938377126</v>
      </c>
      <c r="N8" s="241">
        <v>0</v>
      </c>
      <c r="O8" s="262">
        <v>0</v>
      </c>
      <c r="P8" s="241">
        <v>16782965.560000002</v>
      </c>
      <c r="Q8" s="367">
        <v>0.33472253266598251</v>
      </c>
      <c r="R8" s="234">
        <v>14497065.190000001</v>
      </c>
      <c r="S8" s="256">
        <v>86.379639749436507</v>
      </c>
      <c r="T8" s="212">
        <v>0</v>
      </c>
      <c r="U8" s="256">
        <v>0</v>
      </c>
      <c r="V8" s="212">
        <v>14497065.190000001</v>
      </c>
      <c r="W8" s="256">
        <v>86.379639749436507</v>
      </c>
      <c r="X8" s="241">
        <v>0</v>
      </c>
      <c r="Y8" s="262">
        <v>0</v>
      </c>
      <c r="Z8" s="241">
        <v>19128748</v>
      </c>
      <c r="AA8" s="367">
        <v>0.30974125939571162</v>
      </c>
      <c r="AB8" s="234">
        <v>18011057</v>
      </c>
      <c r="AC8" s="256">
        <v>94.157009125741013</v>
      </c>
      <c r="AD8" s="212">
        <v>0</v>
      </c>
      <c r="AE8" s="256">
        <v>0</v>
      </c>
      <c r="AF8" s="212">
        <v>18011057</v>
      </c>
      <c r="AG8" s="256">
        <v>94.157009125741013</v>
      </c>
      <c r="AH8" s="241">
        <v>0</v>
      </c>
      <c r="AI8" s="262">
        <v>0</v>
      </c>
      <c r="AJ8" s="241">
        <v>26701761</v>
      </c>
      <c r="AK8" s="367">
        <v>0.48162226880745385</v>
      </c>
      <c r="AL8" s="234">
        <v>24211507</v>
      </c>
      <c r="AM8" s="256">
        <v>90.673821101162574</v>
      </c>
      <c r="AN8" s="212">
        <v>398824</v>
      </c>
      <c r="AO8" s="256">
        <v>1.493624334365063</v>
      </c>
      <c r="AP8" s="212">
        <v>24610331</v>
      </c>
      <c r="AQ8" s="256">
        <v>92.16744543552764</v>
      </c>
      <c r="AR8" s="241">
        <v>0</v>
      </c>
      <c r="AS8" s="262">
        <v>0</v>
      </c>
      <c r="AT8" s="241">
        <v>29445563.737999998</v>
      </c>
      <c r="AU8" s="367">
        <v>0.37020043139124065</v>
      </c>
      <c r="AV8" s="234">
        <v>26198334.944999993</v>
      </c>
      <c r="AW8" s="256">
        <v>88.972095009308987</v>
      </c>
      <c r="AX8" s="212">
        <v>0</v>
      </c>
      <c r="AY8" s="256">
        <v>0</v>
      </c>
      <c r="AZ8" s="212">
        <v>26198334.944999993</v>
      </c>
      <c r="BA8" s="256">
        <v>88.972095009308987</v>
      </c>
      <c r="BB8" s="241">
        <v>0</v>
      </c>
      <c r="BC8" s="262">
        <v>0</v>
      </c>
      <c r="BD8" s="241">
        <v>31046000</v>
      </c>
      <c r="BE8" s="367">
        <v>0.40212132839176645</v>
      </c>
      <c r="BF8" s="234">
        <v>29627457.956999995</v>
      </c>
      <c r="BG8" s="256">
        <v>95.43083797268568</v>
      </c>
      <c r="BH8" s="212">
        <v>0</v>
      </c>
      <c r="BI8" s="256">
        <v>0</v>
      </c>
      <c r="BJ8" s="212">
        <v>29627457.956999995</v>
      </c>
      <c r="BK8" s="256">
        <v>95.43083797268568</v>
      </c>
      <c r="BL8" s="241">
        <v>0</v>
      </c>
      <c r="BM8" s="259">
        <v>0</v>
      </c>
      <c r="BN8" s="241">
        <v>23793526.197999999</v>
      </c>
      <c r="BO8" s="367">
        <v>0.30188405710764943</v>
      </c>
      <c r="BP8" s="234">
        <v>21159719.183000002</v>
      </c>
      <c r="BQ8" s="256">
        <v>88.930572992491605</v>
      </c>
      <c r="BR8" s="212">
        <v>927168.58400000003</v>
      </c>
      <c r="BS8" s="256">
        <v>3.896726261944035</v>
      </c>
      <c r="BT8" s="212">
        <v>22086887.767000001</v>
      </c>
      <c r="BU8" s="262">
        <v>92.82729925443563</v>
      </c>
      <c r="BV8" s="241">
        <v>0</v>
      </c>
      <c r="BW8" s="259">
        <v>0</v>
      </c>
      <c r="BX8" s="241">
        <v>19479000</v>
      </c>
      <c r="BY8" s="212">
        <v>19479000</v>
      </c>
      <c r="BZ8" s="257">
        <v>0.22763693103908705</v>
      </c>
      <c r="CA8" s="212">
        <v>541083.33299999998</v>
      </c>
      <c r="CB8" s="242">
        <v>18937916.666999999</v>
      </c>
      <c r="CC8" s="234">
        <v>17694981.259</v>
      </c>
      <c r="CD8" s="257">
        <v>90.841322752708038</v>
      </c>
      <c r="CE8" s="212">
        <v>788408.45899999887</v>
      </c>
      <c r="CF8" s="257">
        <v>4.0474791262385077</v>
      </c>
      <c r="CG8" s="212">
        <v>18483389.717999998</v>
      </c>
      <c r="CH8" s="271">
        <v>94.888801878946552</v>
      </c>
      <c r="CI8" s="241">
        <v>0</v>
      </c>
      <c r="CJ8" s="259">
        <v>0</v>
      </c>
      <c r="CK8" s="241">
        <v>21015648.910999998</v>
      </c>
      <c r="CL8" s="212">
        <v>21015648.910999998</v>
      </c>
      <c r="CM8" s="257">
        <v>0.20011145825033044</v>
      </c>
      <c r="CN8" s="212">
        <v>0</v>
      </c>
      <c r="CO8" s="242">
        <v>21015648.910999998</v>
      </c>
      <c r="CP8" s="234">
        <v>18884908.040000003</v>
      </c>
      <c r="CQ8" s="257">
        <v>89.861170216425137</v>
      </c>
      <c r="CR8" s="212">
        <v>1087807.983</v>
      </c>
      <c r="CS8" s="257">
        <v>5.1761807955909473</v>
      </c>
      <c r="CT8" s="212">
        <v>19972716.023000002</v>
      </c>
      <c r="CU8" s="271">
        <v>95.037351012016074</v>
      </c>
      <c r="CV8" s="241">
        <v>0</v>
      </c>
      <c r="CW8" s="259">
        <v>0</v>
      </c>
      <c r="CX8" s="241">
        <v>22280106.264999997</v>
      </c>
      <c r="CY8" s="212">
        <v>22280106.264999997</v>
      </c>
      <c r="CZ8" s="257">
        <v>0.25836470837435788</v>
      </c>
      <c r="DA8" s="212">
        <v>0</v>
      </c>
      <c r="DB8" s="242">
        <v>22280106.264999997</v>
      </c>
      <c r="DC8" s="234">
        <v>20240149.517999999</v>
      </c>
      <c r="DD8" s="257">
        <v>90.844043907436017</v>
      </c>
      <c r="DE8" s="212">
        <v>980172.6260000011</v>
      </c>
      <c r="DF8" s="257">
        <v>4.3993175541526135</v>
      </c>
      <c r="DG8" s="212">
        <v>21220322.144000001</v>
      </c>
      <c r="DH8" s="271">
        <v>95.24336146158862</v>
      </c>
      <c r="DI8" s="241">
        <v>0</v>
      </c>
      <c r="DJ8" s="259">
        <v>0</v>
      </c>
      <c r="DK8" s="241">
        <v>25528756.975999996</v>
      </c>
      <c r="DL8" s="212">
        <v>26033671.311999999</v>
      </c>
      <c r="DM8" s="257">
        <v>0.24257485177748184</v>
      </c>
      <c r="DN8" s="212">
        <v>0</v>
      </c>
      <c r="DO8" s="242">
        <v>26033671.311999999</v>
      </c>
      <c r="DP8" s="234">
        <v>25434328.447999999</v>
      </c>
      <c r="DQ8" s="257">
        <v>97.697816582159362</v>
      </c>
      <c r="DR8" s="212">
        <v>410825.70099999895</v>
      </c>
      <c r="DS8" s="257">
        <v>1.5780551888992789</v>
      </c>
      <c r="DT8" s="212">
        <v>25845154.148999996</v>
      </c>
      <c r="DU8" s="271">
        <v>99.275871771058632</v>
      </c>
      <c r="DV8" s="241">
        <v>0</v>
      </c>
      <c r="DW8" s="259">
        <v>0</v>
      </c>
      <c r="DX8" s="241">
        <v>29906273.267000001</v>
      </c>
      <c r="DY8" s="212">
        <v>30507056.262000002</v>
      </c>
      <c r="DZ8" s="257">
        <v>0.21605676222648376</v>
      </c>
      <c r="EA8" s="212">
        <v>0</v>
      </c>
      <c r="EB8" s="242">
        <v>30507056.262000002</v>
      </c>
      <c r="EC8" s="234">
        <v>30194285.898000002</v>
      </c>
      <c r="ED8" s="257">
        <v>98.974760588783553</v>
      </c>
      <c r="EE8" s="212">
        <v>0</v>
      </c>
      <c r="EF8" s="257">
        <v>0</v>
      </c>
      <c r="EG8" s="212">
        <v>30194285.898000002</v>
      </c>
      <c r="EH8" s="271">
        <v>98.974760588783553</v>
      </c>
      <c r="EI8" s="241">
        <v>0</v>
      </c>
      <c r="EJ8" s="259">
        <v>0</v>
      </c>
      <c r="EK8" s="241">
        <v>31853910</v>
      </c>
      <c r="EL8" s="212">
        <v>32959687.184999999</v>
      </c>
      <c r="EM8" s="257">
        <v>0.21033695018528314</v>
      </c>
      <c r="EN8" s="212">
        <v>0</v>
      </c>
      <c r="EO8" s="242">
        <v>32959687.184999999</v>
      </c>
      <c r="EP8" s="234">
        <v>32137990.897</v>
      </c>
      <c r="EQ8" s="257">
        <v>97.506965756720064</v>
      </c>
      <c r="ER8" s="212">
        <v>0</v>
      </c>
      <c r="ES8" s="257">
        <v>0</v>
      </c>
      <c r="ET8" s="212">
        <v>32137990.897</v>
      </c>
      <c r="EU8" s="271">
        <v>97.506965756720064</v>
      </c>
      <c r="EV8" s="397">
        <v>0</v>
      </c>
      <c r="EW8" s="241">
        <v>34831146</v>
      </c>
      <c r="EX8" s="212">
        <v>33638183.914999999</v>
      </c>
      <c r="EY8" s="257">
        <v>0.19772710199646606</v>
      </c>
      <c r="EZ8" s="257">
        <v>0</v>
      </c>
      <c r="FA8" s="212">
        <v>33638183.914999999</v>
      </c>
      <c r="FB8" s="242">
        <v>32311681.522999998</v>
      </c>
      <c r="FC8" s="260">
        <v>96.056557644871887</v>
      </c>
      <c r="FD8" s="257">
        <v>0</v>
      </c>
      <c r="FE8" s="257">
        <v>0</v>
      </c>
      <c r="FF8" s="257">
        <v>32311681.522999998</v>
      </c>
      <c r="FG8" s="271">
        <v>96.056557644871887</v>
      </c>
      <c r="FH8" s="397">
        <v>0</v>
      </c>
      <c r="FI8" s="241">
        <v>38013526</v>
      </c>
      <c r="FJ8" s="212">
        <v>38629631.844999999</v>
      </c>
      <c r="FK8" s="257">
        <v>0.19962984903262562</v>
      </c>
      <c r="FL8" s="257">
        <v>0</v>
      </c>
      <c r="FM8" s="212">
        <v>38629631.844999999</v>
      </c>
      <c r="FN8" s="242">
        <v>38202456.641000003</v>
      </c>
      <c r="FO8" s="260">
        <v>98.894177387674773</v>
      </c>
      <c r="FP8" s="257">
        <v>0</v>
      </c>
      <c r="FQ8" s="257">
        <v>0</v>
      </c>
      <c r="FR8" s="257">
        <v>38202456.641000003</v>
      </c>
      <c r="FS8" s="271">
        <v>98.894177387674773</v>
      </c>
      <c r="FT8" s="397">
        <v>0</v>
      </c>
      <c r="FU8" s="241">
        <v>39634847</v>
      </c>
      <c r="FV8" s="212">
        <v>40586847</v>
      </c>
      <c r="FW8" s="257">
        <v>0.25526600846493458</v>
      </c>
      <c r="FX8" s="257">
        <v>0</v>
      </c>
      <c r="FY8" s="212">
        <v>40586847</v>
      </c>
      <c r="FZ8" s="427">
        <v>40301162.927000001</v>
      </c>
      <c r="GA8" s="260">
        <v>99.296116613837981</v>
      </c>
      <c r="GB8" s="257">
        <v>0</v>
      </c>
      <c r="GC8" s="257">
        <v>0</v>
      </c>
      <c r="GD8" s="257">
        <v>40301162.927000001</v>
      </c>
      <c r="GE8" s="271">
        <v>99.296116613837981</v>
      </c>
      <c r="GF8" s="397">
        <v>0</v>
      </c>
      <c r="GG8" s="241">
        <v>41171401</v>
      </c>
      <c r="GH8" s="212">
        <v>43898401</v>
      </c>
      <c r="GI8" s="257">
        <v>0.27044604144618178</v>
      </c>
      <c r="GJ8" s="257">
        <v>0</v>
      </c>
      <c r="GK8" s="242">
        <v>43898401</v>
      </c>
      <c r="GL8" s="234">
        <v>42834375.119999997</v>
      </c>
      <c r="GM8" s="257">
        <v>97.576162557720494</v>
      </c>
      <c r="GN8" s="212">
        <v>0</v>
      </c>
      <c r="GO8" s="257">
        <v>0</v>
      </c>
      <c r="GP8" s="212">
        <v>42834375.119999997</v>
      </c>
      <c r="GQ8" s="271">
        <v>97.576162557720494</v>
      </c>
      <c r="GR8" s="397">
        <v>0</v>
      </c>
      <c r="GS8" s="241">
        <v>44118960</v>
      </c>
      <c r="GT8" s="212">
        <v>44118960</v>
      </c>
      <c r="GU8" s="257">
        <v>0.21351382657293524</v>
      </c>
      <c r="GV8" s="212">
        <v>0</v>
      </c>
      <c r="GW8" s="242">
        <v>44118960</v>
      </c>
      <c r="GX8" s="234">
        <v>41273131.021000005</v>
      </c>
      <c r="GY8" s="257">
        <v>93.549646276793482</v>
      </c>
      <c r="GZ8" s="212">
        <v>0</v>
      </c>
      <c r="HA8" s="257">
        <v>0</v>
      </c>
      <c r="HB8" s="212">
        <v>41273131.021000005</v>
      </c>
      <c r="HC8" s="271">
        <v>93.549646276793482</v>
      </c>
      <c r="HD8" s="397">
        <v>0</v>
      </c>
      <c r="HE8" s="241">
        <v>47116068</v>
      </c>
      <c r="HF8" s="212">
        <v>47929068</v>
      </c>
      <c r="HG8" s="257">
        <v>0.24989470205499703</v>
      </c>
      <c r="HH8" s="212">
        <v>0</v>
      </c>
      <c r="HI8" s="242">
        <v>47929068</v>
      </c>
      <c r="HJ8" s="234">
        <v>47780021.718999997</v>
      </c>
      <c r="HK8" s="257">
        <v>99.68902737478642</v>
      </c>
      <c r="HL8" s="212">
        <v>0</v>
      </c>
      <c r="HM8" s="257">
        <v>0</v>
      </c>
      <c r="HN8" s="212">
        <v>47780021.718999997</v>
      </c>
      <c r="HO8" s="271">
        <v>99.68902737478642</v>
      </c>
      <c r="HP8" s="397">
        <v>0</v>
      </c>
      <c r="HQ8" s="241">
        <v>50583112</v>
      </c>
      <c r="HR8" s="212">
        <v>50583112</v>
      </c>
      <c r="HS8" s="257">
        <v>0.24671990896270607</v>
      </c>
      <c r="HT8" s="212">
        <v>0</v>
      </c>
      <c r="HU8" s="242">
        <v>50583112</v>
      </c>
      <c r="HV8" s="234">
        <v>50254395.739</v>
      </c>
      <c r="HW8" s="257">
        <v>99.350146228646423</v>
      </c>
      <c r="HX8" s="212">
        <v>0</v>
      </c>
      <c r="HY8" s="257">
        <v>0</v>
      </c>
      <c r="HZ8" s="212">
        <v>50254395.739</v>
      </c>
      <c r="IA8" s="271">
        <v>99.350146228646423</v>
      </c>
      <c r="IB8" s="397">
        <v>0</v>
      </c>
      <c r="IC8" s="241">
        <v>55158327</v>
      </c>
      <c r="ID8" s="212">
        <v>55158327</v>
      </c>
      <c r="IE8" s="257">
        <v>0.22745275654644243</v>
      </c>
      <c r="IF8" s="212">
        <v>0</v>
      </c>
      <c r="IG8" s="242">
        <v>55158327</v>
      </c>
      <c r="IH8" s="234">
        <v>53278302.901000001</v>
      </c>
      <c r="II8" s="257">
        <v>96.591586073667528</v>
      </c>
      <c r="IJ8" s="212">
        <v>0</v>
      </c>
      <c r="IK8" s="257">
        <v>0</v>
      </c>
      <c r="IL8" s="212">
        <v>53278302.901000001</v>
      </c>
      <c r="IM8" s="271">
        <v>96.591586073667528</v>
      </c>
      <c r="IN8" s="397">
        <v>0</v>
      </c>
      <c r="IO8" s="241">
        <v>58334370</v>
      </c>
      <c r="IP8" s="212">
        <v>58334370</v>
      </c>
      <c r="IQ8" s="257">
        <v>0.26997565673163559</v>
      </c>
      <c r="IR8" s="212">
        <v>0</v>
      </c>
      <c r="IS8" s="242">
        <v>58334370</v>
      </c>
      <c r="IT8" s="234">
        <v>52416561.029999994</v>
      </c>
      <c r="IU8" s="257">
        <v>89.855364907515053</v>
      </c>
      <c r="IV8" s="212">
        <v>228.54100000858307</v>
      </c>
      <c r="IW8" s="257">
        <v>3.9177760899549108E-4</v>
      </c>
      <c r="IX8" s="212">
        <v>52416789.571000002</v>
      </c>
      <c r="IY8" s="271">
        <v>89.855756685124049</v>
      </c>
    </row>
    <row r="9" spans="1:259" ht="14.1" customHeight="1" x14ac:dyDescent="0.2">
      <c r="A9" s="202">
        <v>102</v>
      </c>
      <c r="B9" s="247" t="s">
        <v>142</v>
      </c>
      <c r="C9" s="241">
        <v>0</v>
      </c>
      <c r="D9" s="233">
        <v>0</v>
      </c>
      <c r="E9" s="241">
        <v>0</v>
      </c>
      <c r="F9" s="212">
        <v>16522824.1</v>
      </c>
      <c r="G9" s="367">
        <v>0.50184440468788294</v>
      </c>
      <c r="H9" s="234">
        <v>16201038</v>
      </c>
      <c r="I9" s="256">
        <v>98.052475181890969</v>
      </c>
      <c r="J9" s="212">
        <v>94328.2</v>
      </c>
      <c r="K9" s="256">
        <v>0.57089635179254861</v>
      </c>
      <c r="L9" s="212">
        <v>16295366.199999999</v>
      </c>
      <c r="M9" s="256">
        <v>98.62337153368351</v>
      </c>
      <c r="N9" s="241">
        <v>0</v>
      </c>
      <c r="O9" s="262">
        <v>0</v>
      </c>
      <c r="P9" s="241">
        <v>22624283.199999999</v>
      </c>
      <c r="Q9" s="367">
        <v>0.45122283933569834</v>
      </c>
      <c r="R9" s="234">
        <v>19428136.100000005</v>
      </c>
      <c r="S9" s="256">
        <v>85.872935413043294</v>
      </c>
      <c r="T9" s="212">
        <v>771905.2</v>
      </c>
      <c r="U9" s="256">
        <v>3.411843783850796</v>
      </c>
      <c r="V9" s="212">
        <v>20200041.300000004</v>
      </c>
      <c r="W9" s="256">
        <v>89.284779196894092</v>
      </c>
      <c r="X9" s="241">
        <v>0</v>
      </c>
      <c r="Y9" s="262">
        <v>0</v>
      </c>
      <c r="Z9" s="241">
        <v>26093792</v>
      </c>
      <c r="AA9" s="367">
        <v>0.42252237294828415</v>
      </c>
      <c r="AB9" s="234">
        <v>22728546</v>
      </c>
      <c r="AC9" s="256">
        <v>87.103269620605545</v>
      </c>
      <c r="AD9" s="212">
        <v>2769781</v>
      </c>
      <c r="AE9" s="256">
        <v>10.614712495600486</v>
      </c>
      <c r="AF9" s="212">
        <v>25498327</v>
      </c>
      <c r="AG9" s="256">
        <v>97.717982116206031</v>
      </c>
      <c r="AH9" s="241">
        <v>0</v>
      </c>
      <c r="AI9" s="262">
        <v>0</v>
      </c>
      <c r="AJ9" s="241">
        <v>29159646</v>
      </c>
      <c r="AK9" s="367">
        <v>0.52595538040139733</v>
      </c>
      <c r="AL9" s="234">
        <v>26861077</v>
      </c>
      <c r="AM9" s="256">
        <v>92.11729456523581</v>
      </c>
      <c r="AN9" s="212">
        <v>2135876</v>
      </c>
      <c r="AO9" s="256">
        <v>7.3247665626667766</v>
      </c>
      <c r="AP9" s="212">
        <v>28996953</v>
      </c>
      <c r="AQ9" s="256">
        <v>99.442061127902576</v>
      </c>
      <c r="AR9" s="241">
        <v>0</v>
      </c>
      <c r="AS9" s="262">
        <v>0</v>
      </c>
      <c r="AT9" s="241">
        <v>37946887.175999999</v>
      </c>
      <c r="AU9" s="367">
        <v>0.47708218893363602</v>
      </c>
      <c r="AV9" s="234">
        <v>36228956.830000006</v>
      </c>
      <c r="AW9" s="256">
        <v>95.472802978457423</v>
      </c>
      <c r="AX9" s="212">
        <v>485815.04699999996</v>
      </c>
      <c r="AY9" s="256">
        <v>1.2802500630598759</v>
      </c>
      <c r="AZ9" s="212">
        <v>36714771.877000004</v>
      </c>
      <c r="BA9" s="256">
        <v>96.753053041517305</v>
      </c>
      <c r="BB9" s="241">
        <v>0</v>
      </c>
      <c r="BC9" s="262">
        <v>0</v>
      </c>
      <c r="BD9" s="241">
        <v>43880418.898999989</v>
      </c>
      <c r="BE9" s="367">
        <v>0.56835831791706015</v>
      </c>
      <c r="BF9" s="234">
        <v>41039829.385999992</v>
      </c>
      <c r="BG9" s="256">
        <v>93.526521431943905</v>
      </c>
      <c r="BH9" s="212">
        <v>2432951.21</v>
      </c>
      <c r="BI9" s="256">
        <v>5.5445031543567271</v>
      </c>
      <c r="BJ9" s="212">
        <v>43472780.595999993</v>
      </c>
      <c r="BK9" s="256">
        <v>99.071024586300652</v>
      </c>
      <c r="BL9" s="241">
        <v>0</v>
      </c>
      <c r="BM9" s="259">
        <v>0</v>
      </c>
      <c r="BN9" s="241">
        <v>42798499.838</v>
      </c>
      <c r="BO9" s="367">
        <v>0.54301261030836789</v>
      </c>
      <c r="BP9" s="234">
        <v>40421580.604000002</v>
      </c>
      <c r="BQ9" s="256">
        <v>94.446255726258954</v>
      </c>
      <c r="BR9" s="212">
        <v>1892557.5949999997</v>
      </c>
      <c r="BS9" s="256">
        <v>4.422018533742234</v>
      </c>
      <c r="BT9" s="212">
        <v>42314138.199000001</v>
      </c>
      <c r="BU9" s="262">
        <v>98.868274260001172</v>
      </c>
      <c r="BV9" s="241">
        <v>0</v>
      </c>
      <c r="BW9" s="259">
        <v>0</v>
      </c>
      <c r="BX9" s="241">
        <v>52095465.921000004</v>
      </c>
      <c r="BY9" s="212">
        <v>52095465.920999996</v>
      </c>
      <c r="BZ9" s="257">
        <v>0.60880188835709159</v>
      </c>
      <c r="CA9" s="212">
        <v>3303604.4939999995</v>
      </c>
      <c r="CB9" s="242">
        <v>48791861.426999994</v>
      </c>
      <c r="CC9" s="234">
        <v>44539201.570999995</v>
      </c>
      <c r="CD9" s="257">
        <v>85.495351243314204</v>
      </c>
      <c r="CE9" s="212">
        <v>1386774.395999996</v>
      </c>
      <c r="CF9" s="257">
        <v>2.6619867419997081</v>
      </c>
      <c r="CG9" s="212">
        <v>45925975.966999993</v>
      </c>
      <c r="CH9" s="271">
        <v>88.157337985313916</v>
      </c>
      <c r="CI9" s="241">
        <v>0</v>
      </c>
      <c r="CJ9" s="259">
        <v>0</v>
      </c>
      <c r="CK9" s="241">
        <v>45234855.501999997</v>
      </c>
      <c r="CL9" s="212">
        <v>46592241.453000002</v>
      </c>
      <c r="CM9" s="257">
        <v>0.4436523192691495</v>
      </c>
      <c r="CN9" s="212">
        <v>0</v>
      </c>
      <c r="CO9" s="242">
        <v>46592241.453000002</v>
      </c>
      <c r="CP9" s="234">
        <v>44884013.669000007</v>
      </c>
      <c r="CQ9" s="257">
        <v>96.33366472458043</v>
      </c>
      <c r="CR9" s="212">
        <v>1439104.8670000001</v>
      </c>
      <c r="CS9" s="257">
        <v>3.0887221179339468</v>
      </c>
      <c r="CT9" s="212">
        <v>46323118.536000006</v>
      </c>
      <c r="CU9" s="271">
        <v>99.422386842514385</v>
      </c>
      <c r="CV9" s="241">
        <v>0</v>
      </c>
      <c r="CW9" s="259">
        <v>0</v>
      </c>
      <c r="CX9" s="241">
        <v>44336000</v>
      </c>
      <c r="CY9" s="212">
        <v>51473640.479000002</v>
      </c>
      <c r="CZ9" s="257">
        <v>0.59689895340467225</v>
      </c>
      <c r="DA9" s="212">
        <v>0</v>
      </c>
      <c r="DB9" s="242">
        <v>51473640.479000002</v>
      </c>
      <c r="DC9" s="234">
        <v>49967175.584000006</v>
      </c>
      <c r="DD9" s="257">
        <v>97.073327472117313</v>
      </c>
      <c r="DE9" s="212">
        <v>1207254.714500004</v>
      </c>
      <c r="DF9" s="257">
        <v>2.3453843622980868</v>
      </c>
      <c r="DG9" s="212">
        <v>51174430.298500009</v>
      </c>
      <c r="DH9" s="271">
        <v>99.41871183441539</v>
      </c>
      <c r="DI9" s="241">
        <v>0</v>
      </c>
      <c r="DJ9" s="259">
        <v>0</v>
      </c>
      <c r="DK9" s="241">
        <v>54601872.969999999</v>
      </c>
      <c r="DL9" s="212">
        <v>57583454.21199999</v>
      </c>
      <c r="DM9" s="257">
        <v>0.53654736986222684</v>
      </c>
      <c r="DN9" s="212">
        <v>0</v>
      </c>
      <c r="DO9" s="242">
        <v>57583454.21199999</v>
      </c>
      <c r="DP9" s="234">
        <v>55325208.90200001</v>
      </c>
      <c r="DQ9" s="257">
        <v>96.078308707070619</v>
      </c>
      <c r="DR9" s="212">
        <v>1715031.0770000005</v>
      </c>
      <c r="DS9" s="257">
        <v>2.9783400465799081</v>
      </c>
      <c r="DT9" s="212">
        <v>57040239.97900001</v>
      </c>
      <c r="DU9" s="271">
        <v>99.056648753650521</v>
      </c>
      <c r="DV9" s="241">
        <v>0</v>
      </c>
      <c r="DW9" s="259">
        <v>0</v>
      </c>
      <c r="DX9" s="241">
        <v>58503749.602000013</v>
      </c>
      <c r="DY9" s="212">
        <v>59865352.272000007</v>
      </c>
      <c r="DZ9" s="257">
        <v>0.4239777863309398</v>
      </c>
      <c r="EA9" s="212">
        <v>0</v>
      </c>
      <c r="EB9" s="242">
        <v>59865352.272000007</v>
      </c>
      <c r="EC9" s="234">
        <v>58138176.104000002</v>
      </c>
      <c r="ED9" s="257">
        <v>97.114898513997659</v>
      </c>
      <c r="EE9" s="212">
        <v>1350234.0990000004</v>
      </c>
      <c r="EF9" s="257">
        <v>2.2554516890925016</v>
      </c>
      <c r="EG9" s="212">
        <v>59488410.203000002</v>
      </c>
      <c r="EH9" s="271">
        <v>99.370350203090169</v>
      </c>
      <c r="EI9" s="241">
        <v>0</v>
      </c>
      <c r="EJ9" s="259">
        <v>0</v>
      </c>
      <c r="EK9" s="241">
        <v>63045813.295999996</v>
      </c>
      <c r="EL9" s="212">
        <v>62973259.099000007</v>
      </c>
      <c r="EM9" s="257">
        <v>0.40187284508389948</v>
      </c>
      <c r="EN9" s="212">
        <v>0</v>
      </c>
      <c r="EO9" s="242">
        <v>62973259.099000007</v>
      </c>
      <c r="EP9" s="234">
        <v>60795918.902000003</v>
      </c>
      <c r="EQ9" s="257">
        <v>96.542436856290038</v>
      </c>
      <c r="ER9" s="212">
        <v>1367006.463</v>
      </c>
      <c r="ES9" s="257">
        <v>2.1707729321281191</v>
      </c>
      <c r="ET9" s="212">
        <v>62162925.365000002</v>
      </c>
      <c r="EU9" s="271">
        <v>98.713209788418155</v>
      </c>
      <c r="EV9" s="397">
        <v>0</v>
      </c>
      <c r="EW9" s="241">
        <v>65736132</v>
      </c>
      <c r="EX9" s="212">
        <v>67562866.104999989</v>
      </c>
      <c r="EY9" s="257">
        <v>0.39713825666907776</v>
      </c>
      <c r="EZ9" s="257">
        <v>0</v>
      </c>
      <c r="FA9" s="212">
        <v>67562866.104999989</v>
      </c>
      <c r="FB9" s="242">
        <v>64730214.834999986</v>
      </c>
      <c r="FC9" s="260">
        <v>95.807384391304893</v>
      </c>
      <c r="FD9" s="257">
        <v>1902962.4110000017</v>
      </c>
      <c r="FE9" s="257">
        <v>2.8165803505768876</v>
      </c>
      <c r="FF9" s="257">
        <v>66633177.245999984</v>
      </c>
      <c r="FG9" s="271">
        <v>98.623964741881778</v>
      </c>
      <c r="FH9" s="397">
        <v>0</v>
      </c>
      <c r="FI9" s="241">
        <v>70496549</v>
      </c>
      <c r="FJ9" s="212">
        <v>72974849.673000008</v>
      </c>
      <c r="FK9" s="257">
        <v>0.37711874350376789</v>
      </c>
      <c r="FL9" s="257">
        <v>0</v>
      </c>
      <c r="FM9" s="212">
        <v>72974849.673000008</v>
      </c>
      <c r="FN9" s="242">
        <v>66556352.828999996</v>
      </c>
      <c r="FO9" s="260">
        <v>91.20450830284507</v>
      </c>
      <c r="FP9" s="257">
        <v>5063877.6859999979</v>
      </c>
      <c r="FQ9" s="257">
        <v>6.9392094792811667</v>
      </c>
      <c r="FR9" s="257">
        <v>71620230.515000001</v>
      </c>
      <c r="FS9" s="271">
        <v>98.143717782126245</v>
      </c>
      <c r="FT9" s="397">
        <v>0</v>
      </c>
      <c r="FU9" s="241">
        <v>74242389</v>
      </c>
      <c r="FV9" s="212">
        <v>74242389.030000001</v>
      </c>
      <c r="FW9" s="257">
        <v>0.46693842235611316</v>
      </c>
      <c r="FX9" s="257">
        <v>0</v>
      </c>
      <c r="FY9" s="212">
        <v>74242389.030000001</v>
      </c>
      <c r="FZ9" s="427">
        <v>70978637.181999996</v>
      </c>
      <c r="GA9" s="260">
        <v>95.603923997271721</v>
      </c>
      <c r="GB9" s="257">
        <v>2639543.2920000069</v>
      </c>
      <c r="GC9" s="257">
        <v>3.5553048958774958</v>
      </c>
      <c r="GD9" s="257">
        <v>73618180.474000007</v>
      </c>
      <c r="GE9" s="271">
        <v>99.159228893149219</v>
      </c>
      <c r="GF9" s="397">
        <v>0</v>
      </c>
      <c r="GG9" s="241">
        <v>74543437</v>
      </c>
      <c r="GH9" s="212">
        <v>74249628.75</v>
      </c>
      <c r="GI9" s="257">
        <v>0.45743165392940194</v>
      </c>
      <c r="GJ9" s="257">
        <v>0</v>
      </c>
      <c r="GK9" s="242">
        <v>74249628.75</v>
      </c>
      <c r="GL9" s="234">
        <v>71324064.309</v>
      </c>
      <c r="GM9" s="257">
        <v>96.059826169837919</v>
      </c>
      <c r="GN9" s="212">
        <v>2200641.9859999986</v>
      </c>
      <c r="GO9" s="257">
        <v>2.9638424097844376</v>
      </c>
      <c r="GP9" s="212">
        <v>73524706.295000002</v>
      </c>
      <c r="GQ9" s="271">
        <v>99.023668579622353</v>
      </c>
      <c r="GR9" s="397">
        <v>0</v>
      </c>
      <c r="GS9" s="241">
        <v>78374453</v>
      </c>
      <c r="GT9" s="212">
        <v>79221611.682999998</v>
      </c>
      <c r="GU9" s="257">
        <v>0.38339320459304765</v>
      </c>
      <c r="GV9" s="212">
        <v>0</v>
      </c>
      <c r="GW9" s="242">
        <v>79221611.682999998</v>
      </c>
      <c r="GX9" s="234">
        <v>76537742.619000018</v>
      </c>
      <c r="GY9" s="257">
        <v>96.612200879301341</v>
      </c>
      <c r="GZ9" s="212">
        <v>2549644.2649999992</v>
      </c>
      <c r="HA9" s="257">
        <v>3.2183695974303461</v>
      </c>
      <c r="HB9" s="212">
        <v>79087386.884000018</v>
      </c>
      <c r="HC9" s="271">
        <v>99.83057047673168</v>
      </c>
      <c r="HD9" s="397">
        <v>0</v>
      </c>
      <c r="HE9" s="241">
        <v>84044184</v>
      </c>
      <c r="HF9" s="212">
        <v>93044184</v>
      </c>
      <c r="HG9" s="257">
        <v>0.48511789627602026</v>
      </c>
      <c r="HH9" s="212">
        <v>0</v>
      </c>
      <c r="HI9" s="242">
        <v>93044184</v>
      </c>
      <c r="HJ9" s="234">
        <v>85572859.663000003</v>
      </c>
      <c r="HK9" s="257">
        <v>91.970132881169661</v>
      </c>
      <c r="HL9" s="212">
        <v>7279337.7039999943</v>
      </c>
      <c r="HM9" s="257">
        <v>7.8235279101378268</v>
      </c>
      <c r="HN9" s="212">
        <v>92852197.366999999</v>
      </c>
      <c r="HO9" s="271">
        <v>99.793660791307488</v>
      </c>
      <c r="HP9" s="397">
        <v>0</v>
      </c>
      <c r="HQ9" s="241">
        <v>99441232</v>
      </c>
      <c r="HR9" s="212">
        <v>99441232</v>
      </c>
      <c r="HS9" s="257">
        <v>0.48502614283951795</v>
      </c>
      <c r="HT9" s="212">
        <v>0</v>
      </c>
      <c r="HU9" s="242">
        <v>99441232</v>
      </c>
      <c r="HV9" s="234">
        <v>96361261.640000001</v>
      </c>
      <c r="HW9" s="257">
        <v>96.902723047518151</v>
      </c>
      <c r="HX9" s="212">
        <v>3025882.1289999932</v>
      </c>
      <c r="HY9" s="257">
        <v>3.0428847955141918</v>
      </c>
      <c r="HZ9" s="212">
        <v>99387143.768999994</v>
      </c>
      <c r="IA9" s="271">
        <v>99.945607843032349</v>
      </c>
      <c r="IB9" s="397">
        <v>0</v>
      </c>
      <c r="IC9" s="241">
        <v>110185371</v>
      </c>
      <c r="ID9" s="212">
        <v>110185371</v>
      </c>
      <c r="IE9" s="257">
        <v>0.45436415004107061</v>
      </c>
      <c r="IF9" s="212">
        <v>0</v>
      </c>
      <c r="IG9" s="242">
        <v>110185371</v>
      </c>
      <c r="IH9" s="234">
        <v>105456485.552</v>
      </c>
      <c r="II9" s="257">
        <v>95.708245654498</v>
      </c>
      <c r="IJ9" s="212">
        <v>4638829.0139999986</v>
      </c>
      <c r="IK9" s="257">
        <v>4.2100225936526536</v>
      </c>
      <c r="IL9" s="212">
        <v>110095314.566</v>
      </c>
      <c r="IM9" s="271">
        <v>99.918268248150653</v>
      </c>
      <c r="IN9" s="397">
        <v>0</v>
      </c>
      <c r="IO9" s="241">
        <v>116925923</v>
      </c>
      <c r="IP9" s="212">
        <v>116925923</v>
      </c>
      <c r="IQ9" s="257">
        <v>0.54114157487048642</v>
      </c>
      <c r="IR9" s="212">
        <v>0</v>
      </c>
      <c r="IS9" s="242">
        <v>116925923</v>
      </c>
      <c r="IT9" s="234">
        <v>113676255.06163</v>
      </c>
      <c r="IU9" s="257">
        <v>97.220746387975908</v>
      </c>
      <c r="IV9" s="212">
        <v>2951519.1003700048</v>
      </c>
      <c r="IW9" s="257">
        <v>2.5242641021272973</v>
      </c>
      <c r="IX9" s="212">
        <v>116627774.162</v>
      </c>
      <c r="IY9" s="271">
        <v>99.745010490103212</v>
      </c>
    </row>
    <row r="10" spans="1:259" ht="14.1" customHeight="1" x14ac:dyDescent="0.2">
      <c r="A10" s="202">
        <v>104</v>
      </c>
      <c r="B10" s="247" t="s">
        <v>211</v>
      </c>
      <c r="C10" s="241">
        <v>0</v>
      </c>
      <c r="D10" s="233">
        <v>0</v>
      </c>
      <c r="E10" s="241">
        <v>0</v>
      </c>
      <c r="F10" s="212">
        <v>0</v>
      </c>
      <c r="G10" s="271">
        <v>0</v>
      </c>
      <c r="H10" s="234">
        <v>0</v>
      </c>
      <c r="I10" s="257">
        <v>0</v>
      </c>
      <c r="J10" s="212">
        <v>0</v>
      </c>
      <c r="K10" s="257">
        <v>0</v>
      </c>
      <c r="L10" s="212">
        <v>0</v>
      </c>
      <c r="M10" s="257">
        <v>0</v>
      </c>
      <c r="N10" s="241">
        <v>0</v>
      </c>
      <c r="O10" s="259">
        <v>0</v>
      </c>
      <c r="P10" s="241">
        <v>0</v>
      </c>
      <c r="Q10" s="271">
        <v>0</v>
      </c>
      <c r="R10" s="234">
        <v>0</v>
      </c>
      <c r="S10" s="257">
        <v>0</v>
      </c>
      <c r="T10" s="212">
        <v>0</v>
      </c>
      <c r="U10" s="257">
        <v>0</v>
      </c>
      <c r="V10" s="212">
        <v>0</v>
      </c>
      <c r="W10" s="257">
        <v>0</v>
      </c>
      <c r="X10" s="241">
        <v>0</v>
      </c>
      <c r="Y10" s="259">
        <v>0</v>
      </c>
      <c r="Z10" s="241">
        <v>0</v>
      </c>
      <c r="AA10" s="271">
        <v>0</v>
      </c>
      <c r="AB10" s="234">
        <v>0</v>
      </c>
      <c r="AC10" s="257">
        <v>0</v>
      </c>
      <c r="AD10" s="212">
        <v>0</v>
      </c>
      <c r="AE10" s="257">
        <v>0</v>
      </c>
      <c r="AF10" s="212">
        <v>0</v>
      </c>
      <c r="AG10" s="257">
        <v>0</v>
      </c>
      <c r="AH10" s="241">
        <v>0</v>
      </c>
      <c r="AI10" s="259">
        <v>0</v>
      </c>
      <c r="AJ10" s="241">
        <v>0</v>
      </c>
      <c r="AK10" s="271">
        <v>0</v>
      </c>
      <c r="AL10" s="234">
        <v>0</v>
      </c>
      <c r="AM10" s="257">
        <v>0</v>
      </c>
      <c r="AN10" s="212">
        <v>0</v>
      </c>
      <c r="AO10" s="257">
        <v>0</v>
      </c>
      <c r="AP10" s="212">
        <v>0</v>
      </c>
      <c r="AQ10" s="257">
        <v>0</v>
      </c>
      <c r="AR10" s="241">
        <v>0</v>
      </c>
      <c r="AS10" s="259">
        <v>0</v>
      </c>
      <c r="AT10" s="241">
        <v>0</v>
      </c>
      <c r="AU10" s="271">
        <v>0</v>
      </c>
      <c r="AV10" s="234">
        <v>0</v>
      </c>
      <c r="AW10" s="257">
        <v>0</v>
      </c>
      <c r="AX10" s="212">
        <v>0</v>
      </c>
      <c r="AY10" s="257">
        <v>0</v>
      </c>
      <c r="AZ10" s="212">
        <v>0</v>
      </c>
      <c r="BA10" s="257">
        <v>0</v>
      </c>
      <c r="BB10" s="241">
        <v>0</v>
      </c>
      <c r="BC10" s="259">
        <v>0</v>
      </c>
      <c r="BD10" s="241">
        <v>0</v>
      </c>
      <c r="BE10" s="271">
        <v>0</v>
      </c>
      <c r="BF10" s="234">
        <v>0</v>
      </c>
      <c r="BG10" s="257">
        <v>0</v>
      </c>
      <c r="BH10" s="212">
        <v>0</v>
      </c>
      <c r="BI10" s="257">
        <v>0</v>
      </c>
      <c r="BJ10" s="212">
        <v>0</v>
      </c>
      <c r="BK10" s="257">
        <v>0</v>
      </c>
      <c r="BL10" s="241">
        <v>0</v>
      </c>
      <c r="BM10" s="259">
        <v>0</v>
      </c>
      <c r="BN10" s="241">
        <v>40257000</v>
      </c>
      <c r="BO10" s="271">
        <v>0.51076693659656791</v>
      </c>
      <c r="BP10" s="234">
        <v>25747594.548100002</v>
      </c>
      <c r="BQ10" s="257">
        <v>63.958055861340888</v>
      </c>
      <c r="BR10" s="212">
        <v>12835346.6709</v>
      </c>
      <c r="BS10" s="257">
        <v>31.883515092778897</v>
      </c>
      <c r="BT10" s="212">
        <v>38582941.219000004</v>
      </c>
      <c r="BU10" s="259">
        <v>95.841570954119788</v>
      </c>
      <c r="BV10" s="241">
        <v>0</v>
      </c>
      <c r="BW10" s="259">
        <v>0</v>
      </c>
      <c r="BX10" s="241">
        <v>47816191.420000002</v>
      </c>
      <c r="BY10" s="212">
        <v>44037056.638999999</v>
      </c>
      <c r="BZ10" s="257">
        <v>0.51462910956909558</v>
      </c>
      <c r="CA10" s="212">
        <v>80678.089000000022</v>
      </c>
      <c r="CB10" s="242">
        <v>43956378.549999997</v>
      </c>
      <c r="CC10" s="234">
        <v>30011732.209999993</v>
      </c>
      <c r="CD10" s="257">
        <v>68.151085700448633</v>
      </c>
      <c r="CE10" s="212">
        <v>11455573.902000004</v>
      </c>
      <c r="CF10" s="257">
        <v>26.013486768447518</v>
      </c>
      <c r="CG10" s="212">
        <v>41467306.111999996</v>
      </c>
      <c r="CH10" s="271">
        <v>94.164572468896139</v>
      </c>
      <c r="CI10" s="241">
        <v>0</v>
      </c>
      <c r="CJ10" s="259">
        <v>0</v>
      </c>
      <c r="CK10" s="241">
        <v>48478254.806000002</v>
      </c>
      <c r="CL10" s="212">
        <v>47178254.806000002</v>
      </c>
      <c r="CM10" s="257">
        <v>0.44923235094552638</v>
      </c>
      <c r="CN10" s="212">
        <v>0</v>
      </c>
      <c r="CO10" s="242">
        <v>47178254.806000002</v>
      </c>
      <c r="CP10" s="234">
        <v>25538597.642000005</v>
      </c>
      <c r="CQ10" s="257">
        <v>54.132137246314748</v>
      </c>
      <c r="CR10" s="212">
        <v>18675320.207000002</v>
      </c>
      <c r="CS10" s="257">
        <v>39.584593121967124</v>
      </c>
      <c r="CT10" s="212">
        <v>44213917.849000007</v>
      </c>
      <c r="CU10" s="271">
        <v>93.716730368281873</v>
      </c>
      <c r="CV10" s="241">
        <v>0</v>
      </c>
      <c r="CW10" s="259">
        <v>0</v>
      </c>
      <c r="CX10" s="241">
        <v>44764392.818999998</v>
      </c>
      <c r="CY10" s="212">
        <v>45193126.298</v>
      </c>
      <c r="CZ10" s="257">
        <v>0.52406881536515404</v>
      </c>
      <c r="DA10" s="212">
        <v>0</v>
      </c>
      <c r="DB10" s="242">
        <v>45193126.298</v>
      </c>
      <c r="DC10" s="234">
        <v>32364639.455000002</v>
      </c>
      <c r="DD10" s="257">
        <v>71.614075206017077</v>
      </c>
      <c r="DE10" s="212">
        <v>11251516.934</v>
      </c>
      <c r="DF10" s="257">
        <v>24.89652266985993</v>
      </c>
      <c r="DG10" s="212">
        <v>43616156.388999999</v>
      </c>
      <c r="DH10" s="271">
        <v>96.510597875876996</v>
      </c>
      <c r="DI10" s="241">
        <v>0</v>
      </c>
      <c r="DJ10" s="259">
        <v>0</v>
      </c>
      <c r="DK10" s="241">
        <v>59820235.980999991</v>
      </c>
      <c r="DL10" s="212">
        <v>62997485.512999997</v>
      </c>
      <c r="DM10" s="257">
        <v>0.58699387910095124</v>
      </c>
      <c r="DN10" s="212">
        <v>0</v>
      </c>
      <c r="DO10" s="242">
        <v>62997485.512999997</v>
      </c>
      <c r="DP10" s="234">
        <v>46882883.599999994</v>
      </c>
      <c r="DQ10" s="257">
        <v>74.420245853027524</v>
      </c>
      <c r="DR10" s="212">
        <v>12765351.329999998</v>
      </c>
      <c r="DS10" s="257">
        <v>20.263271186221825</v>
      </c>
      <c r="DT10" s="212">
        <v>59648234.929999992</v>
      </c>
      <c r="DU10" s="271">
        <v>94.683517039249352</v>
      </c>
      <c r="DV10" s="241">
        <v>0</v>
      </c>
      <c r="DW10" s="259">
        <v>0</v>
      </c>
      <c r="DX10" s="241">
        <v>82345687.710999995</v>
      </c>
      <c r="DY10" s="212">
        <v>82345687.712000012</v>
      </c>
      <c r="DZ10" s="257">
        <v>0.58318778834551177</v>
      </c>
      <c r="EA10" s="212">
        <v>0</v>
      </c>
      <c r="EB10" s="242">
        <v>82345687.712000012</v>
      </c>
      <c r="EC10" s="234">
        <v>65672523.531899996</v>
      </c>
      <c r="ED10" s="257">
        <v>79.752231545610996</v>
      </c>
      <c r="EE10" s="212">
        <v>13942886.220999997</v>
      </c>
      <c r="EF10" s="257">
        <v>16.932138899324702</v>
      </c>
      <c r="EG10" s="212">
        <v>79615409.752899989</v>
      </c>
      <c r="EH10" s="271">
        <v>96.684370444935695</v>
      </c>
      <c r="EI10" s="241">
        <v>0</v>
      </c>
      <c r="EJ10" s="259">
        <v>0</v>
      </c>
      <c r="EK10" s="241">
        <v>0</v>
      </c>
      <c r="EL10" s="212">
        <v>0</v>
      </c>
      <c r="EM10" s="257">
        <v>0</v>
      </c>
      <c r="EN10" s="212">
        <v>0</v>
      </c>
      <c r="EO10" s="242">
        <v>0</v>
      </c>
      <c r="EP10" s="234">
        <v>0</v>
      </c>
      <c r="EQ10" s="257">
        <v>0</v>
      </c>
      <c r="ER10" s="212">
        <v>0</v>
      </c>
      <c r="ES10" s="257">
        <v>0</v>
      </c>
      <c r="ET10" s="212">
        <v>0</v>
      </c>
      <c r="EU10" s="271">
        <v>0</v>
      </c>
      <c r="EV10" s="397">
        <v>0</v>
      </c>
      <c r="EW10" s="241">
        <v>83432306.741999999</v>
      </c>
      <c r="EX10" s="212">
        <v>84398631.473000005</v>
      </c>
      <c r="EY10" s="257">
        <v>0.49609981489465976</v>
      </c>
      <c r="EZ10" s="257">
        <v>0</v>
      </c>
      <c r="FA10" s="212">
        <v>84398631.473000005</v>
      </c>
      <c r="FB10" s="242">
        <v>62866376.481400006</v>
      </c>
      <c r="FC10" s="260">
        <v>74.487435855534713</v>
      </c>
      <c r="FD10" s="257">
        <v>20966343.939599998</v>
      </c>
      <c r="FE10" s="257">
        <v>24.842042546990054</v>
      </c>
      <c r="FF10" s="257">
        <v>83832720.421000004</v>
      </c>
      <c r="FG10" s="271">
        <v>99.329478402524757</v>
      </c>
      <c r="FH10" s="397">
        <v>0</v>
      </c>
      <c r="FI10" s="241">
        <v>113270446.29699999</v>
      </c>
      <c r="FJ10" s="212">
        <v>116798136.66600001</v>
      </c>
      <c r="FK10" s="257">
        <v>0.60358831488432885</v>
      </c>
      <c r="FL10" s="257">
        <v>0</v>
      </c>
      <c r="FM10" s="212">
        <v>116798136.66600001</v>
      </c>
      <c r="FN10" s="242">
        <v>92508803.067999989</v>
      </c>
      <c r="FO10" s="260">
        <v>79.204005910249549</v>
      </c>
      <c r="FP10" s="257">
        <v>23452379.480999999</v>
      </c>
      <c r="FQ10" s="257">
        <v>20.079412352326507</v>
      </c>
      <c r="FR10" s="257">
        <v>115961182.54899999</v>
      </c>
      <c r="FS10" s="271">
        <v>99.283418262576063</v>
      </c>
      <c r="FT10" s="397">
        <v>0</v>
      </c>
      <c r="FU10" s="241">
        <v>124063750</v>
      </c>
      <c r="FV10" s="212">
        <v>121664775.65900001</v>
      </c>
      <c r="FW10" s="257">
        <v>0.76519572099933408</v>
      </c>
      <c r="FX10" s="257">
        <v>0</v>
      </c>
      <c r="FY10" s="212">
        <v>121664775.65900001</v>
      </c>
      <c r="FZ10" s="427">
        <v>105017950.083</v>
      </c>
      <c r="GA10" s="260">
        <v>86.317464947572461</v>
      </c>
      <c r="GB10" s="257">
        <v>16174989.457999989</v>
      </c>
      <c r="GC10" s="257">
        <v>13.29471851683266</v>
      </c>
      <c r="GD10" s="257">
        <v>121192939.54099999</v>
      </c>
      <c r="GE10" s="271">
        <v>99.612183464405121</v>
      </c>
      <c r="GF10" s="397">
        <v>0</v>
      </c>
      <c r="GG10" s="241">
        <v>116128204</v>
      </c>
      <c r="GH10" s="212">
        <v>108066818.55399999</v>
      </c>
      <c r="GI10" s="257">
        <v>0.66577011061546609</v>
      </c>
      <c r="GJ10" s="257">
        <v>0</v>
      </c>
      <c r="GK10" s="242">
        <v>108066818.55399999</v>
      </c>
      <c r="GL10" s="234">
        <v>95130977.419</v>
      </c>
      <c r="GM10" s="257">
        <v>88.029775181605757</v>
      </c>
      <c r="GN10" s="212">
        <v>11917145.368999988</v>
      </c>
      <c r="GO10" s="257">
        <v>11.027571208682433</v>
      </c>
      <c r="GP10" s="212">
        <v>107048122.78799999</v>
      </c>
      <c r="GQ10" s="271">
        <v>99.057346390288188</v>
      </c>
      <c r="GR10" s="397">
        <v>0</v>
      </c>
      <c r="GS10" s="241">
        <v>107383645</v>
      </c>
      <c r="GT10" s="212">
        <v>103031904.62599999</v>
      </c>
      <c r="GU10" s="257">
        <v>0.49862318186546029</v>
      </c>
      <c r="GV10" s="212">
        <v>0</v>
      </c>
      <c r="GW10" s="242">
        <v>103031904.62599999</v>
      </c>
      <c r="GX10" s="234">
        <v>79497673.340999991</v>
      </c>
      <c r="GY10" s="257">
        <v>77.158307059907386</v>
      </c>
      <c r="GZ10" s="212">
        <v>13056871.955000002</v>
      </c>
      <c r="HA10" s="257">
        <v>12.672649314205838</v>
      </c>
      <c r="HB10" s="212">
        <v>92554545.295999989</v>
      </c>
      <c r="HC10" s="271">
        <v>89.830956374113228</v>
      </c>
      <c r="HD10" s="397">
        <v>0</v>
      </c>
      <c r="HE10" s="241">
        <v>240849784</v>
      </c>
      <c r="HF10" s="212">
        <v>213696796.505</v>
      </c>
      <c r="HG10" s="257">
        <v>1.1141818424828187</v>
      </c>
      <c r="HH10" s="212">
        <v>0</v>
      </c>
      <c r="HI10" s="242">
        <v>213696796.505</v>
      </c>
      <c r="HJ10" s="234">
        <v>128484834.23320001</v>
      </c>
      <c r="HK10" s="257">
        <v>60.124829353814761</v>
      </c>
      <c r="HL10" s="212">
        <v>69223018.528799981</v>
      </c>
      <c r="HM10" s="257">
        <v>32.393100720712177</v>
      </c>
      <c r="HN10" s="212">
        <v>197707852.76199999</v>
      </c>
      <c r="HO10" s="271">
        <v>92.517930074526916</v>
      </c>
      <c r="HP10" s="397">
        <v>0</v>
      </c>
      <c r="HQ10" s="241">
        <v>193576878</v>
      </c>
      <c r="HR10" s="212">
        <v>193576878</v>
      </c>
      <c r="HS10" s="257">
        <v>0.9441742081318536</v>
      </c>
      <c r="HT10" s="212">
        <v>0</v>
      </c>
      <c r="HU10" s="242">
        <v>193576878</v>
      </c>
      <c r="HV10" s="234">
        <v>141409722.63999999</v>
      </c>
      <c r="HW10" s="257">
        <v>73.050936713629596</v>
      </c>
      <c r="HX10" s="212">
        <v>39309554.962000012</v>
      </c>
      <c r="HY10" s="257">
        <v>20.30694748677578</v>
      </c>
      <c r="HZ10" s="212">
        <v>180719277.602</v>
      </c>
      <c r="IA10" s="271">
        <v>93.35788420040538</v>
      </c>
      <c r="IB10" s="397">
        <v>0</v>
      </c>
      <c r="IC10" s="241">
        <v>179477899</v>
      </c>
      <c r="ID10" s="212">
        <v>179477899</v>
      </c>
      <c r="IE10" s="257">
        <v>0.74010117940513276</v>
      </c>
      <c r="IF10" s="212">
        <v>0</v>
      </c>
      <c r="IG10" s="242">
        <v>179477899</v>
      </c>
      <c r="IH10" s="234">
        <v>136119991.75600001</v>
      </c>
      <c r="II10" s="257">
        <v>75.842202585623099</v>
      </c>
      <c r="IJ10" s="212">
        <v>28656638.234999985</v>
      </c>
      <c r="IK10" s="257">
        <v>15.966666867991353</v>
      </c>
      <c r="IL10" s="212">
        <v>164776629.991</v>
      </c>
      <c r="IM10" s="271">
        <v>91.808869453614449</v>
      </c>
      <c r="IN10" s="397">
        <v>0</v>
      </c>
      <c r="IO10" s="241">
        <v>168721407</v>
      </c>
      <c r="IP10" s="212">
        <v>160334388.419</v>
      </c>
      <c r="IQ10" s="257">
        <v>0.74203907250707735</v>
      </c>
      <c r="IR10" s="212">
        <v>0</v>
      </c>
      <c r="IS10" s="242">
        <v>160334388.419</v>
      </c>
      <c r="IT10" s="234">
        <v>103546578.72999999</v>
      </c>
      <c r="IU10" s="257">
        <v>64.581640751579073</v>
      </c>
      <c r="IV10" s="212">
        <v>26713735.950000003</v>
      </c>
      <c r="IW10" s="257">
        <v>16.661264132675836</v>
      </c>
      <c r="IX10" s="212">
        <v>130260314.67999999</v>
      </c>
      <c r="IY10" s="271">
        <v>81.242904884254912</v>
      </c>
    </row>
    <row r="11" spans="1:259" ht="14.1" customHeight="1" x14ac:dyDescent="0.2">
      <c r="A11" s="202">
        <v>105</v>
      </c>
      <c r="B11" s="247" t="s">
        <v>143</v>
      </c>
      <c r="C11" s="241">
        <v>0</v>
      </c>
      <c r="D11" s="233">
        <v>0</v>
      </c>
      <c r="E11" s="241">
        <v>0</v>
      </c>
      <c r="F11" s="212">
        <v>2064587</v>
      </c>
      <c r="G11" s="367">
        <v>6.270728464278344E-2</v>
      </c>
      <c r="H11" s="234">
        <v>1605062.5</v>
      </c>
      <c r="I11" s="256">
        <v>77.742546087910085</v>
      </c>
      <c r="J11" s="212">
        <v>275266.59999999998</v>
      </c>
      <c r="K11" s="256">
        <v>13.332768248564966</v>
      </c>
      <c r="L11" s="212">
        <v>1880329.1</v>
      </c>
      <c r="M11" s="256">
        <v>91.075314336475046</v>
      </c>
      <c r="N11" s="241">
        <v>0</v>
      </c>
      <c r="O11" s="262">
        <v>0</v>
      </c>
      <c r="P11" s="241">
        <v>3006703.2</v>
      </c>
      <c r="Q11" s="367">
        <v>5.9966238176497461E-2</v>
      </c>
      <c r="R11" s="234">
        <v>2688025.14</v>
      </c>
      <c r="S11" s="256">
        <v>89.401080226342259</v>
      </c>
      <c r="T11" s="212">
        <v>127148.2</v>
      </c>
      <c r="U11" s="256">
        <v>4.2288244479867521</v>
      </c>
      <c r="V11" s="212">
        <v>2815173.34</v>
      </c>
      <c r="W11" s="256">
        <v>93.629904674329012</v>
      </c>
      <c r="X11" s="241">
        <v>0</v>
      </c>
      <c r="Y11" s="262">
        <v>0</v>
      </c>
      <c r="Z11" s="241">
        <v>4429762</v>
      </c>
      <c r="AA11" s="367">
        <v>7.1728691323826657E-2</v>
      </c>
      <c r="AB11" s="234">
        <v>3979263</v>
      </c>
      <c r="AC11" s="256">
        <v>89.830175977851638</v>
      </c>
      <c r="AD11" s="212">
        <v>245670</v>
      </c>
      <c r="AE11" s="256">
        <v>5.5458961452105102</v>
      </c>
      <c r="AF11" s="212">
        <v>4224933</v>
      </c>
      <c r="AG11" s="256">
        <v>95.376072123062144</v>
      </c>
      <c r="AH11" s="241">
        <v>0</v>
      </c>
      <c r="AI11" s="262">
        <v>0</v>
      </c>
      <c r="AJ11" s="241">
        <v>4079090</v>
      </c>
      <c r="AK11" s="367">
        <v>7.3574944381750579E-2</v>
      </c>
      <c r="AL11" s="234">
        <v>3403431</v>
      </c>
      <c r="AM11" s="256">
        <v>83.436035978612878</v>
      </c>
      <c r="AN11" s="212">
        <v>434205</v>
      </c>
      <c r="AO11" s="256">
        <v>10.644653586951993</v>
      </c>
      <c r="AP11" s="212">
        <v>3837636</v>
      </c>
      <c r="AQ11" s="256">
        <v>94.080689565564867</v>
      </c>
      <c r="AR11" s="241">
        <v>0</v>
      </c>
      <c r="AS11" s="262">
        <v>0</v>
      </c>
      <c r="AT11" s="241">
        <v>5932697.591</v>
      </c>
      <c r="AU11" s="367">
        <v>7.4588050921491733E-2</v>
      </c>
      <c r="AV11" s="234">
        <v>5430981.0079999994</v>
      </c>
      <c r="AW11" s="256">
        <v>91.543196407632294</v>
      </c>
      <c r="AX11" s="212">
        <v>216686.99799999999</v>
      </c>
      <c r="AY11" s="256">
        <v>3.6524194040956637</v>
      </c>
      <c r="AZ11" s="212">
        <v>5647668.0059999991</v>
      </c>
      <c r="BA11" s="256">
        <v>95.195615811727947</v>
      </c>
      <c r="BB11" s="241">
        <v>0</v>
      </c>
      <c r="BC11" s="262">
        <v>0</v>
      </c>
      <c r="BD11" s="241">
        <v>6312000.0099999998</v>
      </c>
      <c r="BE11" s="367">
        <v>8.175577622978944E-2</v>
      </c>
      <c r="BF11" s="234">
        <v>5961288.6009999998</v>
      </c>
      <c r="BG11" s="256">
        <v>94.44373560766202</v>
      </c>
      <c r="BH11" s="212">
        <v>26782.235999999997</v>
      </c>
      <c r="BI11" s="256">
        <v>0.4243066533201732</v>
      </c>
      <c r="BJ11" s="212">
        <v>5988070.8369999994</v>
      </c>
      <c r="BK11" s="256">
        <v>94.868042260982179</v>
      </c>
      <c r="BL11" s="241">
        <v>0</v>
      </c>
      <c r="BM11" s="259">
        <v>0</v>
      </c>
      <c r="BN11" s="241">
        <v>4755000</v>
      </c>
      <c r="BO11" s="367">
        <v>6.0329800618940319E-2</v>
      </c>
      <c r="BP11" s="234">
        <v>4516078.2909999993</v>
      </c>
      <c r="BQ11" s="256">
        <v>94.975358380651926</v>
      </c>
      <c r="BR11" s="212">
        <v>8153.4479999999967</v>
      </c>
      <c r="BS11" s="256">
        <v>0.17147104100946364</v>
      </c>
      <c r="BT11" s="212">
        <v>4524231.7389999991</v>
      </c>
      <c r="BU11" s="262">
        <v>95.146829421661394</v>
      </c>
      <c r="BV11" s="241">
        <v>0</v>
      </c>
      <c r="BW11" s="259">
        <v>0</v>
      </c>
      <c r="BX11" s="241">
        <v>6502140.4739999995</v>
      </c>
      <c r="BY11" s="212">
        <v>6252140.4739999995</v>
      </c>
      <c r="BZ11" s="257">
        <v>7.3064226599241389E-2</v>
      </c>
      <c r="CA11" s="212">
        <v>383770.68200000003</v>
      </c>
      <c r="CB11" s="242">
        <v>5868369.7919999994</v>
      </c>
      <c r="CC11" s="234">
        <v>5803429.3959999997</v>
      </c>
      <c r="CD11" s="257">
        <v>92.823080673474962</v>
      </c>
      <c r="CE11" s="212">
        <v>10379.610000000335</v>
      </c>
      <c r="CF11" s="257">
        <v>0.16601690322162035</v>
      </c>
      <c r="CG11" s="212">
        <v>5813809.0060000001</v>
      </c>
      <c r="CH11" s="271">
        <v>92.989097576696594</v>
      </c>
      <c r="CI11" s="241">
        <v>0</v>
      </c>
      <c r="CJ11" s="259">
        <v>0</v>
      </c>
      <c r="CK11" s="241">
        <v>6703155.7889999999</v>
      </c>
      <c r="CL11" s="212">
        <v>6773155.7889999999</v>
      </c>
      <c r="CM11" s="257">
        <v>6.4494134234609424E-2</v>
      </c>
      <c r="CN11" s="212">
        <v>0</v>
      </c>
      <c r="CO11" s="242">
        <v>6773155.7889999999</v>
      </c>
      <c r="CP11" s="234">
        <v>6477910.9119999995</v>
      </c>
      <c r="CQ11" s="257">
        <v>95.640955468948533</v>
      </c>
      <c r="CR11" s="212">
        <v>3114.0770000000048</v>
      </c>
      <c r="CS11" s="257">
        <v>4.5976751414125855E-2</v>
      </c>
      <c r="CT11" s="212">
        <v>6481024.9889999991</v>
      </c>
      <c r="CU11" s="271">
        <v>95.68693222036265</v>
      </c>
      <c r="CV11" s="241">
        <v>0</v>
      </c>
      <c r="CW11" s="259">
        <v>0</v>
      </c>
      <c r="CX11" s="241">
        <v>6689123.1239999998</v>
      </c>
      <c r="CY11" s="212">
        <v>7141386.0990000004</v>
      </c>
      <c r="CZ11" s="257">
        <v>8.2812986388457355E-2</v>
      </c>
      <c r="DA11" s="212">
        <v>0</v>
      </c>
      <c r="DB11" s="242">
        <v>7141386.0990000004</v>
      </c>
      <c r="DC11" s="234">
        <v>6475343.5410000002</v>
      </c>
      <c r="DD11" s="257">
        <v>90.673483427912331</v>
      </c>
      <c r="DE11" s="212">
        <v>406136.0869999993</v>
      </c>
      <c r="DF11" s="257">
        <v>5.6870764494426371</v>
      </c>
      <c r="DG11" s="212">
        <v>6881479.6279999996</v>
      </c>
      <c r="DH11" s="271">
        <v>96.360559877354973</v>
      </c>
      <c r="DI11" s="241">
        <v>0</v>
      </c>
      <c r="DJ11" s="259">
        <v>0</v>
      </c>
      <c r="DK11" s="241">
        <v>9850027.0020000003</v>
      </c>
      <c r="DL11" s="212">
        <v>9850027.0020000003</v>
      </c>
      <c r="DM11" s="257">
        <v>9.1779941882917784E-2</v>
      </c>
      <c r="DN11" s="212">
        <v>0</v>
      </c>
      <c r="DO11" s="242">
        <v>9850027.0020000003</v>
      </c>
      <c r="DP11" s="234">
        <v>9458010.7119999994</v>
      </c>
      <c r="DQ11" s="257">
        <v>96.020150097858576</v>
      </c>
      <c r="DR11" s="212">
        <v>179362.17599999998</v>
      </c>
      <c r="DS11" s="257">
        <v>1.8209308052006494</v>
      </c>
      <c r="DT11" s="212">
        <v>9637372.8880000003</v>
      </c>
      <c r="DU11" s="271">
        <v>97.841080903059236</v>
      </c>
      <c r="DV11" s="241">
        <v>0</v>
      </c>
      <c r="DW11" s="259">
        <v>0</v>
      </c>
      <c r="DX11" s="241">
        <v>10428945.226</v>
      </c>
      <c r="DY11" s="212">
        <v>10927434.563999999</v>
      </c>
      <c r="DZ11" s="257">
        <v>7.73901654444593E-2</v>
      </c>
      <c r="EA11" s="212">
        <v>0</v>
      </c>
      <c r="EB11" s="242">
        <v>10927434.563999999</v>
      </c>
      <c r="EC11" s="234">
        <v>10574791.009000001</v>
      </c>
      <c r="ED11" s="257">
        <v>96.772860519688962</v>
      </c>
      <c r="EE11" s="212">
        <v>56248.668999999994</v>
      </c>
      <c r="EF11" s="257">
        <v>0.51474725078939398</v>
      </c>
      <c r="EG11" s="212">
        <v>10631039.678000001</v>
      </c>
      <c r="EH11" s="271">
        <v>97.28760777047836</v>
      </c>
      <c r="EI11" s="241">
        <v>0</v>
      </c>
      <c r="EJ11" s="259">
        <v>0</v>
      </c>
      <c r="EK11" s="241">
        <v>11661000.196</v>
      </c>
      <c r="EL11" s="212">
        <v>11661000.196</v>
      </c>
      <c r="EM11" s="257">
        <v>7.4416337860538737E-2</v>
      </c>
      <c r="EN11" s="212">
        <v>0</v>
      </c>
      <c r="EO11" s="242">
        <v>11661000.196</v>
      </c>
      <c r="EP11" s="234">
        <v>11187683.59</v>
      </c>
      <c r="EQ11" s="257">
        <v>95.941029088033474</v>
      </c>
      <c r="ER11" s="212">
        <v>67594.817999999621</v>
      </c>
      <c r="ES11" s="257">
        <v>0.57966569645703503</v>
      </c>
      <c r="ET11" s="212">
        <v>11255278.408</v>
      </c>
      <c r="EU11" s="271">
        <v>96.520694784490502</v>
      </c>
      <c r="EV11" s="397">
        <v>0</v>
      </c>
      <c r="EW11" s="241">
        <v>9733693</v>
      </c>
      <c r="EX11" s="212">
        <v>9733693</v>
      </c>
      <c r="EY11" s="257">
        <v>5.7215184787519399E-2</v>
      </c>
      <c r="EZ11" s="257">
        <v>0</v>
      </c>
      <c r="FA11" s="212">
        <v>9733693</v>
      </c>
      <c r="FB11" s="242">
        <v>9081879.495000001</v>
      </c>
      <c r="FC11" s="260">
        <v>93.303533355736619</v>
      </c>
      <c r="FD11" s="257">
        <v>139885.44649999985</v>
      </c>
      <c r="FE11" s="257">
        <v>1.4371261400991364</v>
      </c>
      <c r="FF11" s="257">
        <v>9221764.9415000007</v>
      </c>
      <c r="FG11" s="271">
        <v>94.740659495835757</v>
      </c>
      <c r="FH11" s="397">
        <v>0</v>
      </c>
      <c r="FI11" s="241">
        <v>9240473</v>
      </c>
      <c r="FJ11" s="212">
        <v>9426992</v>
      </c>
      <c r="FK11" s="257">
        <v>4.8716720815328012E-2</v>
      </c>
      <c r="FL11" s="257">
        <v>0</v>
      </c>
      <c r="FM11" s="212">
        <v>9426992</v>
      </c>
      <c r="FN11" s="242">
        <v>9077844.9399999976</v>
      </c>
      <c r="FO11" s="260">
        <v>96.296304696132111</v>
      </c>
      <c r="FP11" s="257">
        <v>52629.370000000112</v>
      </c>
      <c r="FQ11" s="257">
        <v>0.55828380887562135</v>
      </c>
      <c r="FR11" s="257">
        <v>9130474.3099999987</v>
      </c>
      <c r="FS11" s="271">
        <v>96.854588505007726</v>
      </c>
      <c r="FT11" s="397">
        <v>0</v>
      </c>
      <c r="FU11" s="241">
        <v>10268232</v>
      </c>
      <c r="FV11" s="212">
        <v>10268232</v>
      </c>
      <c r="FW11" s="257">
        <v>6.4580788860783209E-2</v>
      </c>
      <c r="FX11" s="257">
        <v>0</v>
      </c>
      <c r="FY11" s="212">
        <v>10268232</v>
      </c>
      <c r="FZ11" s="427">
        <v>9905167.0670000017</v>
      </c>
      <c r="GA11" s="260">
        <v>96.464192345868327</v>
      </c>
      <c r="GB11" s="257">
        <v>75182.239999999059</v>
      </c>
      <c r="GC11" s="257">
        <v>0.7321829113327305</v>
      </c>
      <c r="GD11" s="257">
        <v>9980349.307</v>
      </c>
      <c r="GE11" s="271">
        <v>97.196375257201041</v>
      </c>
      <c r="GF11" s="397">
        <v>0</v>
      </c>
      <c r="GG11" s="241">
        <v>10517764</v>
      </c>
      <c r="GH11" s="212">
        <v>10517764</v>
      </c>
      <c r="GI11" s="257">
        <v>6.4797067179398149E-2</v>
      </c>
      <c r="GJ11" s="257">
        <v>0</v>
      </c>
      <c r="GK11" s="242">
        <v>10517764</v>
      </c>
      <c r="GL11" s="234">
        <v>10107013.957</v>
      </c>
      <c r="GM11" s="257">
        <v>96.094701849176317</v>
      </c>
      <c r="GN11" s="212">
        <v>73178.049000000581</v>
      </c>
      <c r="GO11" s="257">
        <v>0.69575671216810508</v>
      </c>
      <c r="GP11" s="212">
        <v>10180192.006000001</v>
      </c>
      <c r="GQ11" s="271">
        <v>96.790458561344423</v>
      </c>
      <c r="GR11" s="397">
        <v>0</v>
      </c>
      <c r="GS11" s="241">
        <v>10933963</v>
      </c>
      <c r="GT11" s="212">
        <v>11933963</v>
      </c>
      <c r="GU11" s="257">
        <v>5.7754446304034063E-2</v>
      </c>
      <c r="GV11" s="212">
        <v>0</v>
      </c>
      <c r="GW11" s="242">
        <v>11933963</v>
      </c>
      <c r="GX11" s="234">
        <v>10889290.997000001</v>
      </c>
      <c r="GY11" s="257">
        <v>91.246227233987582</v>
      </c>
      <c r="GZ11" s="212">
        <v>248496.06299999915</v>
      </c>
      <c r="HA11" s="257">
        <v>2.0822593718448696</v>
      </c>
      <c r="HB11" s="212">
        <v>11137787.060000001</v>
      </c>
      <c r="HC11" s="271">
        <v>93.328486605832452</v>
      </c>
      <c r="HD11" s="397">
        <v>0</v>
      </c>
      <c r="HE11" s="241">
        <v>17140000</v>
      </c>
      <c r="HF11" s="212">
        <v>17140000</v>
      </c>
      <c r="HG11" s="257">
        <v>8.9365292753505021E-2</v>
      </c>
      <c r="HH11" s="212">
        <v>0</v>
      </c>
      <c r="HI11" s="242">
        <v>17140000</v>
      </c>
      <c r="HJ11" s="234">
        <v>14023614.325999998</v>
      </c>
      <c r="HK11" s="257">
        <v>81.818053243873962</v>
      </c>
      <c r="HL11" s="212">
        <v>1985292.374000001</v>
      </c>
      <c r="HM11" s="257">
        <v>11.582802648774802</v>
      </c>
      <c r="HN11" s="212">
        <v>16008906.699999999</v>
      </c>
      <c r="HO11" s="271">
        <v>93.400855892648764</v>
      </c>
      <c r="HP11" s="397">
        <v>0</v>
      </c>
      <c r="HQ11" s="241">
        <v>17019654</v>
      </c>
      <c r="HR11" s="212">
        <v>17019654</v>
      </c>
      <c r="HS11" s="257">
        <v>8.3013624892370325E-2</v>
      </c>
      <c r="HT11" s="212">
        <v>0</v>
      </c>
      <c r="HU11" s="242">
        <v>17019654</v>
      </c>
      <c r="HV11" s="234">
        <v>14968128.308</v>
      </c>
      <c r="HW11" s="257">
        <v>87.946137494922056</v>
      </c>
      <c r="HX11" s="212">
        <v>808883.125</v>
      </c>
      <c r="HY11" s="257">
        <v>4.7526414167996602</v>
      </c>
      <c r="HZ11" s="212">
        <v>15777011.433</v>
      </c>
      <c r="IA11" s="271">
        <v>92.698778911721718</v>
      </c>
      <c r="IB11" s="397">
        <v>0</v>
      </c>
      <c r="IC11" s="241">
        <v>17565708</v>
      </c>
      <c r="ID11" s="212">
        <v>17565708</v>
      </c>
      <c r="IE11" s="257">
        <v>7.243455199955387E-2</v>
      </c>
      <c r="IF11" s="212">
        <v>0</v>
      </c>
      <c r="IG11" s="242">
        <v>17565708</v>
      </c>
      <c r="IH11" s="234">
        <v>16353433.806</v>
      </c>
      <c r="II11" s="257">
        <v>93.09863175455267</v>
      </c>
      <c r="IJ11" s="212">
        <v>606046.67499999888</v>
      </c>
      <c r="IK11" s="257">
        <v>3.4501693583885085</v>
      </c>
      <c r="IL11" s="212">
        <v>16959480.480999999</v>
      </c>
      <c r="IM11" s="271">
        <v>96.548801112941192</v>
      </c>
      <c r="IN11" s="397">
        <v>0</v>
      </c>
      <c r="IO11" s="241">
        <v>18580912</v>
      </c>
      <c r="IP11" s="212">
        <v>18580912</v>
      </c>
      <c r="IQ11" s="257">
        <v>8.5993796108070231E-2</v>
      </c>
      <c r="IR11" s="212">
        <v>0</v>
      </c>
      <c r="IS11" s="242">
        <v>18580912</v>
      </c>
      <c r="IT11" s="234">
        <v>15213376.249000002</v>
      </c>
      <c r="IU11" s="257">
        <v>81.876369948902408</v>
      </c>
      <c r="IV11" s="212">
        <v>714207.07899999805</v>
      </c>
      <c r="IW11" s="257">
        <v>3.8437676202330544</v>
      </c>
      <c r="IX11" s="212">
        <v>15927583.328</v>
      </c>
      <c r="IY11" s="271">
        <v>85.720137569135474</v>
      </c>
    </row>
    <row r="12" spans="1:259" ht="14.1" customHeight="1" x14ac:dyDescent="0.2">
      <c r="A12" s="202">
        <v>110</v>
      </c>
      <c r="B12" s="247" t="s">
        <v>212</v>
      </c>
      <c r="C12" s="241">
        <v>0</v>
      </c>
      <c r="D12" s="233">
        <v>0</v>
      </c>
      <c r="E12" s="241">
        <v>0</v>
      </c>
      <c r="F12" s="212">
        <v>29742894.600000001</v>
      </c>
      <c r="G12" s="367">
        <v>0.90337494025803067</v>
      </c>
      <c r="H12" s="234">
        <v>24995320</v>
      </c>
      <c r="I12" s="256">
        <v>84.037953723576038</v>
      </c>
      <c r="J12" s="212">
        <v>3320398.2</v>
      </c>
      <c r="K12" s="256">
        <v>11.163668649789049</v>
      </c>
      <c r="L12" s="212">
        <v>28315718.199999999</v>
      </c>
      <c r="M12" s="256">
        <v>95.201622373365097</v>
      </c>
      <c r="N12" s="241">
        <v>0</v>
      </c>
      <c r="O12" s="262">
        <v>0</v>
      </c>
      <c r="P12" s="241">
        <v>68531522.828999996</v>
      </c>
      <c r="Q12" s="367">
        <v>1.3668052172764797</v>
      </c>
      <c r="R12" s="234">
        <v>52071617.215999998</v>
      </c>
      <c r="S12" s="256">
        <v>75.981993492146984</v>
      </c>
      <c r="T12" s="212">
        <v>8685985.4039999992</v>
      </c>
      <c r="U12" s="256">
        <v>12.674438047543884</v>
      </c>
      <c r="V12" s="212">
        <v>60757602.619999997</v>
      </c>
      <c r="W12" s="256">
        <v>88.656431539690857</v>
      </c>
      <c r="X12" s="241">
        <v>0</v>
      </c>
      <c r="Y12" s="262">
        <v>0</v>
      </c>
      <c r="Z12" s="241">
        <v>80960274</v>
      </c>
      <c r="AA12" s="367">
        <v>1.3109450357013375</v>
      </c>
      <c r="AB12" s="234">
        <v>67346138</v>
      </c>
      <c r="AC12" s="256">
        <v>83.184177464616781</v>
      </c>
      <c r="AD12" s="212">
        <v>5207337</v>
      </c>
      <c r="AE12" s="256">
        <v>6.431965632922636</v>
      </c>
      <c r="AF12" s="212">
        <v>72553475</v>
      </c>
      <c r="AG12" s="256">
        <v>89.616143097539407</v>
      </c>
      <c r="AH12" s="241">
        <v>0</v>
      </c>
      <c r="AI12" s="262">
        <v>0</v>
      </c>
      <c r="AJ12" s="241">
        <v>119539330</v>
      </c>
      <c r="AK12" s="367">
        <v>2.1561425602724453</v>
      </c>
      <c r="AL12" s="234">
        <v>64180902</v>
      </c>
      <c r="AM12" s="256">
        <v>53.690197192840216</v>
      </c>
      <c r="AN12" s="212">
        <v>42817638</v>
      </c>
      <c r="AO12" s="256">
        <v>35.818870659556147</v>
      </c>
      <c r="AP12" s="212">
        <v>106998540</v>
      </c>
      <c r="AQ12" s="256">
        <v>89.509067852396356</v>
      </c>
      <c r="AR12" s="241">
        <v>0</v>
      </c>
      <c r="AS12" s="262">
        <v>0</v>
      </c>
      <c r="AT12" s="241">
        <v>93319162</v>
      </c>
      <c r="AU12" s="367">
        <v>1.1732427450484111</v>
      </c>
      <c r="AV12" s="234">
        <v>52847126.192000002</v>
      </c>
      <c r="AW12" s="256">
        <v>56.630519455371875</v>
      </c>
      <c r="AX12" s="212">
        <v>36544198.781000003</v>
      </c>
      <c r="AY12" s="256">
        <v>39.160444648013453</v>
      </c>
      <c r="AZ12" s="212">
        <v>89391324.973000005</v>
      </c>
      <c r="BA12" s="256">
        <v>95.790964103385335</v>
      </c>
      <c r="BB12" s="241">
        <v>0</v>
      </c>
      <c r="BC12" s="262">
        <v>0</v>
      </c>
      <c r="BD12" s="241">
        <v>74736000.004000008</v>
      </c>
      <c r="BE12" s="367">
        <v>0.96801325775608926</v>
      </c>
      <c r="BF12" s="234">
        <v>55843851.664000005</v>
      </c>
      <c r="BG12" s="256">
        <v>74.721488520941904</v>
      </c>
      <c r="BH12" s="212">
        <v>16610448.425000001</v>
      </c>
      <c r="BI12" s="256">
        <v>22.225498319566178</v>
      </c>
      <c r="BJ12" s="212">
        <v>72454300.089000002</v>
      </c>
      <c r="BK12" s="256">
        <v>96.946986840508075</v>
      </c>
      <c r="BL12" s="241">
        <v>0</v>
      </c>
      <c r="BM12" s="259">
        <v>0</v>
      </c>
      <c r="BN12" s="241">
        <v>72417594.103</v>
      </c>
      <c r="BO12" s="367">
        <v>0.91880946656936657</v>
      </c>
      <c r="BP12" s="234">
        <v>62944481.813000008</v>
      </c>
      <c r="BQ12" s="256">
        <v>86.918769661794727</v>
      </c>
      <c r="BR12" s="212">
        <v>9308136.9299999997</v>
      </c>
      <c r="BS12" s="256">
        <v>12.853419179821104</v>
      </c>
      <c r="BT12" s="212">
        <v>72252618.743000001</v>
      </c>
      <c r="BU12" s="262">
        <v>99.772188841615815</v>
      </c>
      <c r="BV12" s="241">
        <v>0</v>
      </c>
      <c r="BW12" s="259">
        <v>0</v>
      </c>
      <c r="BX12" s="241">
        <v>87358221.055000007</v>
      </c>
      <c r="BY12" s="212">
        <v>83814400.770000011</v>
      </c>
      <c r="BZ12" s="257">
        <v>0.97947805165372448</v>
      </c>
      <c r="CA12" s="212">
        <v>354954.46199999994</v>
      </c>
      <c r="CB12" s="242">
        <v>83459446.308000013</v>
      </c>
      <c r="CC12" s="234">
        <v>62531042.205000006</v>
      </c>
      <c r="CD12" s="257">
        <v>74.606561200139211</v>
      </c>
      <c r="CE12" s="212">
        <v>20784269.301999997</v>
      </c>
      <c r="CF12" s="257">
        <v>24.797969216573325</v>
      </c>
      <c r="CG12" s="212">
        <v>83315311.506999999</v>
      </c>
      <c r="CH12" s="271">
        <v>99.404530416712518</v>
      </c>
      <c r="CI12" s="241">
        <v>0</v>
      </c>
      <c r="CJ12" s="259">
        <v>0</v>
      </c>
      <c r="CK12" s="241">
        <v>78617024.715999991</v>
      </c>
      <c r="CL12" s="212">
        <v>78117024.715999991</v>
      </c>
      <c r="CM12" s="257">
        <v>0.74383197950712399</v>
      </c>
      <c r="CN12" s="212">
        <v>0</v>
      </c>
      <c r="CO12" s="242">
        <v>78117024.715999991</v>
      </c>
      <c r="CP12" s="234">
        <v>65555924.5836</v>
      </c>
      <c r="CQ12" s="257">
        <v>83.920150341021355</v>
      </c>
      <c r="CR12" s="212">
        <v>12423423.527399998</v>
      </c>
      <c r="CS12" s="257">
        <v>15.903605612945757</v>
      </c>
      <c r="CT12" s="212">
        <v>77979348.111000001</v>
      </c>
      <c r="CU12" s="271">
        <v>99.823755953967108</v>
      </c>
      <c r="CV12" s="241">
        <v>0</v>
      </c>
      <c r="CW12" s="259">
        <v>0</v>
      </c>
      <c r="CX12" s="241">
        <v>81117465.895999998</v>
      </c>
      <c r="CY12" s="212">
        <v>81008446.238999993</v>
      </c>
      <c r="CZ12" s="257">
        <v>0.93939065368273211</v>
      </c>
      <c r="DA12" s="212">
        <v>0</v>
      </c>
      <c r="DB12" s="242">
        <v>81008446.238999993</v>
      </c>
      <c r="DC12" s="234">
        <v>71634240.856999993</v>
      </c>
      <c r="DD12" s="257">
        <v>88.428113589114901</v>
      </c>
      <c r="DE12" s="212">
        <v>8315815.8430000059</v>
      </c>
      <c r="DF12" s="257">
        <v>10.265368895566489</v>
      </c>
      <c r="DG12" s="212">
        <v>79950056.700000003</v>
      </c>
      <c r="DH12" s="271">
        <v>98.693482484681397</v>
      </c>
      <c r="DI12" s="241">
        <v>0</v>
      </c>
      <c r="DJ12" s="259">
        <v>0</v>
      </c>
      <c r="DK12" s="241">
        <v>127194733.39000002</v>
      </c>
      <c r="DL12" s="212">
        <v>121534089.58700001</v>
      </c>
      <c r="DM12" s="257">
        <v>1.1324224468443933</v>
      </c>
      <c r="DN12" s="212">
        <v>0</v>
      </c>
      <c r="DO12" s="242">
        <v>121534089.58700001</v>
      </c>
      <c r="DP12" s="234">
        <v>105953812.10900001</v>
      </c>
      <c r="DQ12" s="257">
        <v>87.180323207303175</v>
      </c>
      <c r="DR12" s="212">
        <v>15099975.475999996</v>
      </c>
      <c r="DS12" s="257">
        <v>12.424477385162538</v>
      </c>
      <c r="DT12" s="212">
        <v>121053787.58500001</v>
      </c>
      <c r="DU12" s="271">
        <v>99.604800592465722</v>
      </c>
      <c r="DV12" s="241">
        <v>0</v>
      </c>
      <c r="DW12" s="259">
        <v>0</v>
      </c>
      <c r="DX12" s="241">
        <v>134807959.29299998</v>
      </c>
      <c r="DY12" s="212">
        <v>160484795.40099999</v>
      </c>
      <c r="DZ12" s="257">
        <v>1.136583778622716</v>
      </c>
      <c r="EA12" s="212">
        <v>0</v>
      </c>
      <c r="EB12" s="242">
        <v>160484795.40099999</v>
      </c>
      <c r="EC12" s="234">
        <v>126320937.33199999</v>
      </c>
      <c r="ED12" s="257">
        <v>78.71209046088417</v>
      </c>
      <c r="EE12" s="212">
        <v>15868973.824000001</v>
      </c>
      <c r="EF12" s="257">
        <v>9.8881478362785273</v>
      </c>
      <c r="EG12" s="212">
        <v>142189911.15599999</v>
      </c>
      <c r="EH12" s="271">
        <v>88.60023829716269</v>
      </c>
      <c r="EI12" s="241">
        <v>0</v>
      </c>
      <c r="EJ12" s="259">
        <v>0</v>
      </c>
      <c r="EK12" s="241">
        <v>140049768.89899999</v>
      </c>
      <c r="EL12" s="212">
        <v>127423275.774</v>
      </c>
      <c r="EM12" s="257">
        <v>0.8131698295097588</v>
      </c>
      <c r="EN12" s="212">
        <v>0</v>
      </c>
      <c r="EO12" s="242">
        <v>127423275.774</v>
      </c>
      <c r="EP12" s="234">
        <v>118261196.95699999</v>
      </c>
      <c r="EQ12" s="257">
        <v>92.809729022152894</v>
      </c>
      <c r="ER12" s="212">
        <v>7107837.9950000104</v>
      </c>
      <c r="ES12" s="257">
        <v>5.578131586890442</v>
      </c>
      <c r="ET12" s="212">
        <v>125369034.95199999</v>
      </c>
      <c r="EU12" s="271">
        <v>98.387860609043315</v>
      </c>
      <c r="EV12" s="397">
        <v>0</v>
      </c>
      <c r="EW12" s="241">
        <v>130498169</v>
      </c>
      <c r="EX12" s="212">
        <v>129556583.294</v>
      </c>
      <c r="EY12" s="257">
        <v>0.76154074857362553</v>
      </c>
      <c r="EZ12" s="257">
        <v>0</v>
      </c>
      <c r="FA12" s="212">
        <v>129556583.294</v>
      </c>
      <c r="FB12" s="242">
        <v>106141496.85100001</v>
      </c>
      <c r="FC12" s="260">
        <v>81.926749032996156</v>
      </c>
      <c r="FD12" s="257">
        <v>19259634.068</v>
      </c>
      <c r="FE12" s="257">
        <v>14.86580888313064</v>
      </c>
      <c r="FF12" s="257">
        <v>125401130.91900001</v>
      </c>
      <c r="FG12" s="271">
        <v>96.79255791612681</v>
      </c>
      <c r="FH12" s="397">
        <v>0</v>
      </c>
      <c r="FI12" s="241">
        <v>146938391</v>
      </c>
      <c r="FJ12" s="212">
        <v>154057821.12800002</v>
      </c>
      <c r="FK12" s="257">
        <v>0.79613856268367666</v>
      </c>
      <c r="FL12" s="257">
        <v>0</v>
      </c>
      <c r="FM12" s="212">
        <v>154057821.12800002</v>
      </c>
      <c r="FN12" s="242">
        <v>135056834.86800003</v>
      </c>
      <c r="FO12" s="260">
        <v>87.66632805729941</v>
      </c>
      <c r="FP12" s="257">
        <v>15176359.481999978</v>
      </c>
      <c r="FQ12" s="257">
        <v>9.8510801794286014</v>
      </c>
      <c r="FR12" s="257">
        <v>150233194.35000002</v>
      </c>
      <c r="FS12" s="271">
        <v>97.517408236728031</v>
      </c>
      <c r="FT12" s="397">
        <v>0</v>
      </c>
      <c r="FU12" s="241">
        <v>159547010.76999998</v>
      </c>
      <c r="FV12" s="212">
        <v>158125830.60899997</v>
      </c>
      <c r="FW12" s="257">
        <v>0.99451306515043647</v>
      </c>
      <c r="FX12" s="257">
        <v>0</v>
      </c>
      <c r="FY12" s="212">
        <v>158125830.60899997</v>
      </c>
      <c r="FZ12" s="427">
        <v>137830389.23100001</v>
      </c>
      <c r="GA12" s="260">
        <v>87.165005679442217</v>
      </c>
      <c r="GB12" s="257">
        <v>18069450.720000006</v>
      </c>
      <c r="GC12" s="257">
        <v>11.427260587601653</v>
      </c>
      <c r="GD12" s="257">
        <v>155899839.95100001</v>
      </c>
      <c r="GE12" s="271">
        <v>98.592266267043868</v>
      </c>
      <c r="GF12" s="397">
        <v>0</v>
      </c>
      <c r="GG12" s="241">
        <v>159221677</v>
      </c>
      <c r="GH12" s="212">
        <v>161793253.99000001</v>
      </c>
      <c r="GI12" s="257">
        <v>0.99676398405245237</v>
      </c>
      <c r="GJ12" s="257">
        <v>0</v>
      </c>
      <c r="GK12" s="242">
        <v>161793253.99000001</v>
      </c>
      <c r="GL12" s="234">
        <v>132342292.33399999</v>
      </c>
      <c r="GM12" s="257">
        <v>81.797163398530643</v>
      </c>
      <c r="GN12" s="212">
        <v>24897303.857000008</v>
      </c>
      <c r="GO12" s="257">
        <v>15.388344843190335</v>
      </c>
      <c r="GP12" s="212">
        <v>157239596.19099998</v>
      </c>
      <c r="GQ12" s="271">
        <v>97.185508241720967</v>
      </c>
      <c r="GR12" s="397">
        <v>0</v>
      </c>
      <c r="GS12" s="241">
        <v>168065294.99900001</v>
      </c>
      <c r="GT12" s="212">
        <v>168262260.884</v>
      </c>
      <c r="GU12" s="257">
        <v>0.81430566788420145</v>
      </c>
      <c r="GV12" s="212">
        <v>0</v>
      </c>
      <c r="GW12" s="242">
        <v>168262260.884</v>
      </c>
      <c r="GX12" s="234">
        <v>122812037.57899998</v>
      </c>
      <c r="GY12" s="257">
        <v>72.988462732987173</v>
      </c>
      <c r="GZ12" s="212">
        <v>27639778.465999991</v>
      </c>
      <c r="HA12" s="257">
        <v>16.426605895337907</v>
      </c>
      <c r="HB12" s="212">
        <v>150451816.04499996</v>
      </c>
      <c r="HC12" s="271">
        <v>89.415068628325059</v>
      </c>
      <c r="HD12" s="397">
        <v>0</v>
      </c>
      <c r="HE12" s="241">
        <v>132756556</v>
      </c>
      <c r="HF12" s="212">
        <v>132504556</v>
      </c>
      <c r="HG12" s="257">
        <v>0.69085813524581097</v>
      </c>
      <c r="HH12" s="212">
        <v>0</v>
      </c>
      <c r="HI12" s="242">
        <v>132504556</v>
      </c>
      <c r="HJ12" s="234">
        <v>100617421.323</v>
      </c>
      <c r="HK12" s="257">
        <v>75.935065450126856</v>
      </c>
      <c r="HL12" s="212">
        <v>20568390.626000006</v>
      </c>
      <c r="HM12" s="257">
        <v>15.522779930676499</v>
      </c>
      <c r="HN12" s="212">
        <v>121185811.949</v>
      </c>
      <c r="HO12" s="271">
        <v>91.457845380803363</v>
      </c>
      <c r="HP12" s="397">
        <v>0</v>
      </c>
      <c r="HQ12" s="241">
        <v>147396243</v>
      </c>
      <c r="HR12" s="212">
        <v>147396243</v>
      </c>
      <c r="HS12" s="257">
        <v>0.71892744863947677</v>
      </c>
      <c r="HT12" s="212">
        <v>0</v>
      </c>
      <c r="HU12" s="242">
        <v>147396243</v>
      </c>
      <c r="HV12" s="234">
        <v>122012238.13516</v>
      </c>
      <c r="HW12" s="257">
        <v>82.778390854344906</v>
      </c>
      <c r="HX12" s="212">
        <v>19190215.127999991</v>
      </c>
      <c r="HY12" s="257">
        <v>13.019473724306522</v>
      </c>
      <c r="HZ12" s="212">
        <v>141202453.26315999</v>
      </c>
      <c r="IA12" s="271">
        <v>95.797864578651442</v>
      </c>
      <c r="IB12" s="397">
        <v>0</v>
      </c>
      <c r="IC12" s="241">
        <v>180565363</v>
      </c>
      <c r="ID12" s="212">
        <v>180765363</v>
      </c>
      <c r="IE12" s="257">
        <v>0.74541020982141626</v>
      </c>
      <c r="IF12" s="212">
        <v>0</v>
      </c>
      <c r="IG12" s="242">
        <v>180765363</v>
      </c>
      <c r="IH12" s="234">
        <v>139982087.40351</v>
      </c>
      <c r="II12" s="257">
        <v>77.438556303239352</v>
      </c>
      <c r="IJ12" s="212">
        <v>27246634.272430003</v>
      </c>
      <c r="IK12" s="257">
        <v>15.072928696207139</v>
      </c>
      <c r="IL12" s="212">
        <v>167228721.67594001</v>
      </c>
      <c r="IM12" s="271">
        <v>92.511484999446495</v>
      </c>
      <c r="IN12" s="397">
        <v>0</v>
      </c>
      <c r="IO12" s="241">
        <v>158954843</v>
      </c>
      <c r="IP12" s="212">
        <v>136235858.66999999</v>
      </c>
      <c r="IQ12" s="257">
        <v>0.63050934491675381</v>
      </c>
      <c r="IR12" s="212">
        <v>0</v>
      </c>
      <c r="IS12" s="242">
        <v>136235858.66999999</v>
      </c>
      <c r="IT12" s="234">
        <v>121838712.27000001</v>
      </c>
      <c r="IU12" s="257">
        <v>89.432190217354048</v>
      </c>
      <c r="IV12" s="212">
        <v>10123685.963</v>
      </c>
      <c r="IW12" s="257">
        <v>7.4309994900258234</v>
      </c>
      <c r="IX12" s="212">
        <v>131962398.23300001</v>
      </c>
      <c r="IY12" s="271">
        <v>96.863189707379874</v>
      </c>
    </row>
    <row r="13" spans="1:259" ht="14.1" customHeight="1" x14ac:dyDescent="0.2">
      <c r="A13" s="213">
        <v>111</v>
      </c>
      <c r="B13" s="248" t="s">
        <v>230</v>
      </c>
      <c r="C13" s="243">
        <v>834630204.20000005</v>
      </c>
      <c r="D13" s="237">
        <v>0</v>
      </c>
      <c r="E13" s="243">
        <v>0</v>
      </c>
      <c r="F13" s="214">
        <v>461415143.30000001</v>
      </c>
      <c r="G13" s="276">
        <v>14.014469106607672</v>
      </c>
      <c r="H13" s="236">
        <v>356675857.30000001</v>
      </c>
      <c r="I13" s="258">
        <v>77.300422944311293</v>
      </c>
      <c r="J13" s="214">
        <v>91503943.599999994</v>
      </c>
      <c r="K13" s="258">
        <v>19.831153122884512</v>
      </c>
      <c r="L13" s="214">
        <v>448179800.89999998</v>
      </c>
      <c r="M13" s="258">
        <v>97.131576067195795</v>
      </c>
      <c r="N13" s="243">
        <v>1319501905.2</v>
      </c>
      <c r="O13" s="263">
        <v>86.66109982935923</v>
      </c>
      <c r="P13" s="243">
        <v>686998712.25699997</v>
      </c>
      <c r="Q13" s="276">
        <v>13.701627884704518</v>
      </c>
      <c r="R13" s="236">
        <v>538325972.24799991</v>
      </c>
      <c r="S13" s="258">
        <v>78.359094805204961</v>
      </c>
      <c r="T13" s="214">
        <v>116745581.911</v>
      </c>
      <c r="U13" s="258">
        <v>16.993566338349485</v>
      </c>
      <c r="V13" s="214">
        <v>655071554.15899992</v>
      </c>
      <c r="W13" s="258">
        <v>95.352661143554457</v>
      </c>
      <c r="X13" s="243">
        <v>1716464026</v>
      </c>
      <c r="Y13" s="263">
        <v>0</v>
      </c>
      <c r="Z13" s="243">
        <v>777308156</v>
      </c>
      <c r="AA13" s="276">
        <v>12.58652198136534</v>
      </c>
      <c r="AB13" s="236">
        <v>697041289</v>
      </c>
      <c r="AC13" s="258">
        <v>89.67373925251853</v>
      </c>
      <c r="AD13" s="214">
        <v>28371017</v>
      </c>
      <c r="AE13" s="258">
        <v>3.6499059968695349</v>
      </c>
      <c r="AF13" s="214">
        <v>725412306</v>
      </c>
      <c r="AG13" s="258">
        <v>93.323645249388065</v>
      </c>
      <c r="AH13" s="243">
        <v>2082590834</v>
      </c>
      <c r="AI13" s="263">
        <v>92.3</v>
      </c>
      <c r="AJ13" s="243">
        <v>1024502397</v>
      </c>
      <c r="AK13" s="276">
        <v>18.479049709186402</v>
      </c>
      <c r="AL13" s="236">
        <v>778351922.03169</v>
      </c>
      <c r="AM13" s="258">
        <v>75.973655533740057</v>
      </c>
      <c r="AN13" s="214">
        <v>188366545</v>
      </c>
      <c r="AO13" s="258">
        <v>18.38614975929627</v>
      </c>
      <c r="AP13" s="214">
        <v>966718467.03169</v>
      </c>
      <c r="AQ13" s="258">
        <v>94.359805293036331</v>
      </c>
      <c r="AR13" s="243">
        <v>0</v>
      </c>
      <c r="AS13" s="263">
        <v>0</v>
      </c>
      <c r="AT13" s="243">
        <v>2088438399.0890005</v>
      </c>
      <c r="AU13" s="276">
        <v>26.256613836841868</v>
      </c>
      <c r="AV13" s="236">
        <v>1243495966.789</v>
      </c>
      <c r="AW13" s="258">
        <v>59.541903047340369</v>
      </c>
      <c r="AX13" s="214">
        <v>828837931.0259999</v>
      </c>
      <c r="AY13" s="258">
        <v>39.686970484144901</v>
      </c>
      <c r="AZ13" s="214">
        <v>2072333897.8150001</v>
      </c>
      <c r="BA13" s="258">
        <v>99.228873531485277</v>
      </c>
      <c r="BB13" s="243">
        <v>0</v>
      </c>
      <c r="BC13" s="263">
        <v>0</v>
      </c>
      <c r="BD13" s="243">
        <v>2009523442.1539998</v>
      </c>
      <c r="BE13" s="276">
        <v>26.028223796732636</v>
      </c>
      <c r="BF13" s="236">
        <v>1331850371.1700001</v>
      </c>
      <c r="BG13" s="258">
        <v>66.276926321516072</v>
      </c>
      <c r="BH13" s="214">
        <v>672069582.23499978</v>
      </c>
      <c r="BI13" s="258">
        <v>33.444227030992543</v>
      </c>
      <c r="BJ13" s="214">
        <v>2003919953.4049997</v>
      </c>
      <c r="BK13" s="258">
        <v>99.721153352508608</v>
      </c>
      <c r="BL13" s="243">
        <v>0</v>
      </c>
      <c r="BM13" s="369">
        <v>0</v>
      </c>
      <c r="BN13" s="243">
        <v>1864338725.9029999</v>
      </c>
      <c r="BO13" s="276">
        <v>23.654086986308563</v>
      </c>
      <c r="BP13" s="236">
        <v>1392174263.2410002</v>
      </c>
      <c r="BQ13" s="258">
        <v>74.673890741967767</v>
      </c>
      <c r="BR13" s="214">
        <v>426048797.62100005</v>
      </c>
      <c r="BS13" s="258">
        <v>22.852542389508194</v>
      </c>
      <c r="BT13" s="214">
        <v>1818223060.8620002</v>
      </c>
      <c r="BU13" s="263">
        <v>97.526433131475969</v>
      </c>
      <c r="BV13" s="243">
        <v>0</v>
      </c>
      <c r="BW13" s="370">
        <v>0</v>
      </c>
      <c r="BX13" s="243">
        <v>2194990515.1324</v>
      </c>
      <c r="BY13" s="214">
        <v>2020632186.3693998</v>
      </c>
      <c r="BZ13" s="267">
        <v>23.61366136166799</v>
      </c>
      <c r="CA13" s="214">
        <v>18363839.636</v>
      </c>
      <c r="CB13" s="380">
        <v>2002268346.7334001</v>
      </c>
      <c r="CC13" s="236">
        <v>1467690175.8029997</v>
      </c>
      <c r="CD13" s="267">
        <v>72.635197326045443</v>
      </c>
      <c r="CE13" s="214">
        <v>488517020.95399994</v>
      </c>
      <c r="CF13" s="267">
        <v>24.176444592409961</v>
      </c>
      <c r="CG13" s="214">
        <v>1956207196.757</v>
      </c>
      <c r="CH13" s="272">
        <v>96.811641918455422</v>
      </c>
      <c r="CI13" s="243">
        <v>0</v>
      </c>
      <c r="CJ13" s="370">
        <v>0</v>
      </c>
      <c r="CK13" s="243">
        <v>2149517311.7420006</v>
      </c>
      <c r="CL13" s="214">
        <v>2144425931.4620004</v>
      </c>
      <c r="CM13" s="267">
        <v>20.41926956773969</v>
      </c>
      <c r="CN13" s="214">
        <v>0</v>
      </c>
      <c r="CO13" s="380">
        <v>2144425931.4620004</v>
      </c>
      <c r="CP13" s="236">
        <v>1548147577.2579997</v>
      </c>
      <c r="CQ13" s="267">
        <v>72.194033589330957</v>
      </c>
      <c r="CR13" s="214">
        <v>583861966.65600002</v>
      </c>
      <c r="CS13" s="267">
        <v>27.226958883953699</v>
      </c>
      <c r="CT13" s="214">
        <v>2132009543.9139996</v>
      </c>
      <c r="CU13" s="272">
        <v>99.420992473284642</v>
      </c>
      <c r="CV13" s="243">
        <v>0</v>
      </c>
      <c r="CW13" s="370">
        <v>0</v>
      </c>
      <c r="CX13" s="243">
        <v>2663928590.7200003</v>
      </c>
      <c r="CY13" s="214">
        <v>2468493696.3059998</v>
      </c>
      <c r="CZ13" s="267">
        <v>28.625162123751679</v>
      </c>
      <c r="DA13" s="214">
        <v>0</v>
      </c>
      <c r="DB13" s="380">
        <v>2468493696.3059998</v>
      </c>
      <c r="DC13" s="236">
        <v>1983121240.0019999</v>
      </c>
      <c r="DD13" s="267">
        <v>80.337302176208098</v>
      </c>
      <c r="DE13" s="214">
        <v>464425259.64099997</v>
      </c>
      <c r="DF13" s="267">
        <v>18.814115682612169</v>
      </c>
      <c r="DG13" s="214">
        <v>2447546499.6429996</v>
      </c>
      <c r="DH13" s="272">
        <v>99.151417858820267</v>
      </c>
      <c r="DI13" s="243">
        <v>0</v>
      </c>
      <c r="DJ13" s="370">
        <v>0</v>
      </c>
      <c r="DK13" s="243">
        <v>3205008890.0609999</v>
      </c>
      <c r="DL13" s="214">
        <v>3110153125.5559998</v>
      </c>
      <c r="DM13" s="267">
        <v>28.979582802417248</v>
      </c>
      <c r="DN13" s="214">
        <v>0</v>
      </c>
      <c r="DO13" s="380">
        <v>3110153125.5559998</v>
      </c>
      <c r="DP13" s="236">
        <v>2567018974.1197004</v>
      </c>
      <c r="DQ13" s="267">
        <v>82.536739205108958</v>
      </c>
      <c r="DR13" s="214">
        <v>516314690.34630042</v>
      </c>
      <c r="DS13" s="267">
        <v>16.600941159577125</v>
      </c>
      <c r="DT13" s="214">
        <v>3083333664.466001</v>
      </c>
      <c r="DU13" s="272">
        <v>99.137680364686091</v>
      </c>
      <c r="DV13" s="243">
        <v>0</v>
      </c>
      <c r="DW13" s="370">
        <v>0</v>
      </c>
      <c r="DX13" s="243">
        <v>3668891332.3010001</v>
      </c>
      <c r="DY13" s="214">
        <v>4059746522.0230002</v>
      </c>
      <c r="DZ13" s="267">
        <v>28.751895347604872</v>
      </c>
      <c r="EA13" s="214">
        <v>0</v>
      </c>
      <c r="EB13" s="380">
        <v>4059746522.0230002</v>
      </c>
      <c r="EC13" s="236">
        <v>3421599765.5379996</v>
      </c>
      <c r="ED13" s="267">
        <v>84.281118217030766</v>
      </c>
      <c r="EE13" s="214">
        <v>576484020.075001</v>
      </c>
      <c r="EF13" s="267">
        <v>14.200000343561719</v>
      </c>
      <c r="EG13" s="214">
        <v>3998083785.6130009</v>
      </c>
      <c r="EH13" s="272">
        <v>98.481118560592478</v>
      </c>
      <c r="EI13" s="243">
        <v>0</v>
      </c>
      <c r="EJ13" s="370">
        <v>0</v>
      </c>
      <c r="EK13" s="243">
        <v>4348632377.0470009</v>
      </c>
      <c r="EL13" s="214">
        <v>4305815025.8742008</v>
      </c>
      <c r="EM13" s="267">
        <v>27.478173428069365</v>
      </c>
      <c r="EN13" s="214">
        <v>0</v>
      </c>
      <c r="EO13" s="380">
        <v>4305815025.8742008</v>
      </c>
      <c r="EP13" s="236">
        <v>3418165339.8449993</v>
      </c>
      <c r="EQ13" s="267">
        <v>79.384862547619917</v>
      </c>
      <c r="ER13" s="214">
        <v>646580375.82200038</v>
      </c>
      <c r="ES13" s="267">
        <v>15.016445712057186</v>
      </c>
      <c r="ET13" s="214">
        <v>4064745715.6669998</v>
      </c>
      <c r="EU13" s="272">
        <v>94.401308259677108</v>
      </c>
      <c r="EV13" s="398">
        <v>0</v>
      </c>
      <c r="EW13" s="243">
        <v>4598843092.0015001</v>
      </c>
      <c r="EX13" s="214">
        <v>4501576124.9204998</v>
      </c>
      <c r="EY13" s="267">
        <v>26.460512964854338</v>
      </c>
      <c r="EZ13" s="267">
        <v>0</v>
      </c>
      <c r="FA13" s="214">
        <v>4501576124.9204998</v>
      </c>
      <c r="FB13" s="380">
        <v>3777681044.0389996</v>
      </c>
      <c r="FC13" s="408">
        <v>83.919074990778157</v>
      </c>
      <c r="FD13" s="267">
        <v>407460930.95900017</v>
      </c>
      <c r="FE13" s="267">
        <v>9.0515170609537599</v>
      </c>
      <c r="FF13" s="267">
        <v>4185141974.9979997</v>
      </c>
      <c r="FG13" s="272">
        <v>92.970592051731913</v>
      </c>
      <c r="FH13" s="398">
        <v>0</v>
      </c>
      <c r="FI13" s="243">
        <v>5348458293.9969997</v>
      </c>
      <c r="FJ13" s="214">
        <v>5197257425.1850004</v>
      </c>
      <c r="FK13" s="267">
        <v>26.858338162176036</v>
      </c>
      <c r="FL13" s="267">
        <v>0</v>
      </c>
      <c r="FM13" s="214">
        <v>5197257425.1850004</v>
      </c>
      <c r="FN13" s="380">
        <v>4443629940.3699999</v>
      </c>
      <c r="FO13" s="408">
        <v>85.499515933864402</v>
      </c>
      <c r="FP13" s="267">
        <v>451613412.81899989</v>
      </c>
      <c r="FQ13" s="267">
        <v>8.6894563011360635</v>
      </c>
      <c r="FR13" s="267">
        <v>4895243353.1890001</v>
      </c>
      <c r="FS13" s="272">
        <v>94.188972235000463</v>
      </c>
      <c r="FT13" s="398">
        <v>0</v>
      </c>
      <c r="FU13" s="243">
        <v>1665863266.0120001</v>
      </c>
      <c r="FV13" s="214">
        <v>1512304610.368</v>
      </c>
      <c r="FW13" s="267">
        <v>9.511454818645003</v>
      </c>
      <c r="FX13" s="267">
        <v>0</v>
      </c>
      <c r="FY13" s="214">
        <v>1512304610.368</v>
      </c>
      <c r="FZ13" s="428">
        <v>1408276315.7060001</v>
      </c>
      <c r="GA13" s="408">
        <v>93.121207596088325</v>
      </c>
      <c r="GB13" s="267">
        <v>37931037.541999981</v>
      </c>
      <c r="GC13" s="267">
        <v>2.5081612052197571</v>
      </c>
      <c r="GD13" s="267">
        <v>1446207353.2480001</v>
      </c>
      <c r="GE13" s="272">
        <v>95.62936880130809</v>
      </c>
      <c r="GF13" s="398">
        <v>0</v>
      </c>
      <c r="GG13" s="243">
        <v>2156280036.9990001</v>
      </c>
      <c r="GH13" s="214">
        <v>1973361731.8700001</v>
      </c>
      <c r="GI13" s="267">
        <v>12.157341875063356</v>
      </c>
      <c r="GJ13" s="267">
        <v>0</v>
      </c>
      <c r="GK13" s="380">
        <v>1973361731.8700001</v>
      </c>
      <c r="GL13" s="236">
        <v>1753044803.204</v>
      </c>
      <c r="GM13" s="267">
        <v>88.835451447757478</v>
      </c>
      <c r="GN13" s="214">
        <v>28956456.400000002</v>
      </c>
      <c r="GO13" s="267">
        <v>1.4673668761459278</v>
      </c>
      <c r="GP13" s="214">
        <v>1782001259.6040001</v>
      </c>
      <c r="GQ13" s="272">
        <v>90.302818323903409</v>
      </c>
      <c r="GR13" s="398">
        <v>0</v>
      </c>
      <c r="GS13" s="243">
        <v>5372964004</v>
      </c>
      <c r="GT13" s="214">
        <v>5453689160.2540007</v>
      </c>
      <c r="GU13" s="267">
        <v>26.393143481740495</v>
      </c>
      <c r="GV13" s="214">
        <v>0</v>
      </c>
      <c r="GW13" s="380">
        <v>5453689160.2540007</v>
      </c>
      <c r="GX13" s="236">
        <v>1565586176.0999999</v>
      </c>
      <c r="GY13" s="267">
        <v>28.706919849958666</v>
      </c>
      <c r="GZ13" s="214">
        <v>24372500.104999907</v>
      </c>
      <c r="HA13" s="267">
        <v>0.44689932610432792</v>
      </c>
      <c r="HB13" s="214">
        <v>1589958676.2049999</v>
      </c>
      <c r="HC13" s="272">
        <v>29.153819176062999</v>
      </c>
      <c r="HD13" s="398">
        <v>0</v>
      </c>
      <c r="HE13" s="243">
        <v>2330948567</v>
      </c>
      <c r="HF13" s="214">
        <v>2058059396.4780002</v>
      </c>
      <c r="HG13" s="267">
        <v>10.730401427675515</v>
      </c>
      <c r="HH13" s="214">
        <v>0</v>
      </c>
      <c r="HI13" s="380">
        <v>2058059396.4780002</v>
      </c>
      <c r="HJ13" s="236">
        <v>1733545889.7190001</v>
      </c>
      <c r="HK13" s="267">
        <v>84.23206311176699</v>
      </c>
      <c r="HL13" s="214">
        <v>32452813.877000008</v>
      </c>
      <c r="HM13" s="267">
        <v>1.5768647849783726</v>
      </c>
      <c r="HN13" s="214">
        <v>1765998703.5960002</v>
      </c>
      <c r="HO13" s="272">
        <v>85.808927896745374</v>
      </c>
      <c r="HP13" s="398">
        <v>0</v>
      </c>
      <c r="HQ13" s="243">
        <v>2813871234</v>
      </c>
      <c r="HR13" s="214">
        <v>2459030592.6230001</v>
      </c>
      <c r="HS13" s="267">
        <v>11.993959643061418</v>
      </c>
      <c r="HT13" s="214">
        <v>0</v>
      </c>
      <c r="HU13" s="380">
        <v>2459030592.6230001</v>
      </c>
      <c r="HV13" s="236">
        <v>2034977743.4936101</v>
      </c>
      <c r="HW13" s="267">
        <v>82.755283712145228</v>
      </c>
      <c r="HX13" s="214">
        <v>33412803.254389763</v>
      </c>
      <c r="HY13" s="267">
        <v>1.3587794862994762</v>
      </c>
      <c r="HZ13" s="214">
        <v>2068390546.7479999</v>
      </c>
      <c r="IA13" s="272">
        <v>84.114063198444711</v>
      </c>
      <c r="IB13" s="398">
        <v>0</v>
      </c>
      <c r="IC13" s="243">
        <v>5619547793</v>
      </c>
      <c r="ID13" s="214">
        <v>4365951453.6969995</v>
      </c>
      <c r="IE13" s="267">
        <v>18.003586169162272</v>
      </c>
      <c r="IF13" s="214">
        <v>0</v>
      </c>
      <c r="IG13" s="380">
        <v>4365951453.6969995</v>
      </c>
      <c r="IH13" s="236">
        <v>3227186257.5882502</v>
      </c>
      <c r="II13" s="267">
        <v>73.917135630437073</v>
      </c>
      <c r="IJ13" s="214">
        <v>24260115.899749756</v>
      </c>
      <c r="IK13" s="267">
        <v>0.55566618541318824</v>
      </c>
      <c r="IL13" s="214">
        <v>3251446373.4879999</v>
      </c>
      <c r="IM13" s="272">
        <v>74.472801815850261</v>
      </c>
      <c r="IN13" s="398">
        <v>0</v>
      </c>
      <c r="IO13" s="243">
        <v>4667770050</v>
      </c>
      <c r="IP13" s="214">
        <v>2782939669.8070002</v>
      </c>
      <c r="IQ13" s="267">
        <v>12.879644796038184</v>
      </c>
      <c r="IR13" s="214">
        <v>0</v>
      </c>
      <c r="IS13" s="380">
        <v>2782939669.8070002</v>
      </c>
      <c r="IT13" s="236">
        <v>2535271500.533</v>
      </c>
      <c r="IU13" s="267">
        <v>91.100483709329708</v>
      </c>
      <c r="IV13" s="214">
        <v>33683921.470000267</v>
      </c>
      <c r="IW13" s="267">
        <v>1.2103719615429638</v>
      </c>
      <c r="IX13" s="214">
        <v>2568955422.0030003</v>
      </c>
      <c r="IY13" s="272">
        <v>92.31085567087267</v>
      </c>
    </row>
    <row r="14" spans="1:259" ht="14.1" customHeight="1" x14ac:dyDescent="0.2">
      <c r="A14" s="202">
        <v>111.1</v>
      </c>
      <c r="B14" s="247" t="s">
        <v>213</v>
      </c>
      <c r="C14" s="241">
        <v>0</v>
      </c>
      <c r="D14" s="233">
        <v>0</v>
      </c>
      <c r="E14" s="241">
        <v>0</v>
      </c>
      <c r="F14" s="212">
        <v>0</v>
      </c>
      <c r="G14" s="271">
        <v>0</v>
      </c>
      <c r="H14" s="234">
        <v>0</v>
      </c>
      <c r="I14" s="257" t="e">
        <v>#DIV/0!</v>
      </c>
      <c r="J14" s="212">
        <v>0</v>
      </c>
      <c r="K14" s="257" t="e">
        <v>#DIV/0!</v>
      </c>
      <c r="L14" s="212">
        <v>0</v>
      </c>
      <c r="M14" s="257" t="e">
        <v>#DIV/0!</v>
      </c>
      <c r="N14" s="241">
        <v>0</v>
      </c>
      <c r="O14" s="259">
        <v>0</v>
      </c>
      <c r="P14" s="241">
        <v>0</v>
      </c>
      <c r="Q14" s="271">
        <v>0</v>
      </c>
      <c r="R14" s="234">
        <v>0</v>
      </c>
      <c r="S14" s="257">
        <v>0</v>
      </c>
      <c r="T14" s="212">
        <v>0</v>
      </c>
      <c r="U14" s="257">
        <v>0</v>
      </c>
      <c r="V14" s="212">
        <v>0</v>
      </c>
      <c r="W14" s="257">
        <v>0</v>
      </c>
      <c r="X14" s="241">
        <v>0</v>
      </c>
      <c r="Y14" s="259">
        <v>0</v>
      </c>
      <c r="Z14" s="241">
        <v>0</v>
      </c>
      <c r="AA14" s="271">
        <v>0</v>
      </c>
      <c r="AB14" s="234">
        <v>0</v>
      </c>
      <c r="AC14" s="257">
        <v>0</v>
      </c>
      <c r="AD14" s="212">
        <v>0</v>
      </c>
      <c r="AE14" s="257">
        <v>0</v>
      </c>
      <c r="AF14" s="212">
        <v>0</v>
      </c>
      <c r="AG14" s="257">
        <v>0</v>
      </c>
      <c r="AH14" s="241">
        <v>0</v>
      </c>
      <c r="AI14" s="259">
        <v>0</v>
      </c>
      <c r="AJ14" s="241">
        <v>0</v>
      </c>
      <c r="AK14" s="271">
        <v>0</v>
      </c>
      <c r="AL14" s="234">
        <v>0</v>
      </c>
      <c r="AM14" s="257">
        <v>0</v>
      </c>
      <c r="AN14" s="212">
        <v>0</v>
      </c>
      <c r="AO14" s="257">
        <v>0</v>
      </c>
      <c r="AP14" s="212">
        <v>0</v>
      </c>
      <c r="AQ14" s="257">
        <v>0</v>
      </c>
      <c r="AR14" s="241">
        <v>0</v>
      </c>
      <c r="AS14" s="259">
        <v>0</v>
      </c>
      <c r="AT14" s="241">
        <v>0</v>
      </c>
      <c r="AU14" s="271">
        <v>0</v>
      </c>
      <c r="AV14" s="234">
        <v>0</v>
      </c>
      <c r="AW14" s="257">
        <v>0</v>
      </c>
      <c r="AX14" s="212">
        <v>0</v>
      </c>
      <c r="AY14" s="257">
        <v>0</v>
      </c>
      <c r="AZ14" s="212">
        <v>0</v>
      </c>
      <c r="BA14" s="257">
        <v>0</v>
      </c>
      <c r="BB14" s="241">
        <v>0</v>
      </c>
      <c r="BC14" s="259">
        <v>0</v>
      </c>
      <c r="BD14" s="241">
        <v>0</v>
      </c>
      <c r="BE14" s="271">
        <v>0</v>
      </c>
      <c r="BF14" s="234">
        <v>0</v>
      </c>
      <c r="BG14" s="257">
        <v>0</v>
      </c>
      <c r="BH14" s="212">
        <v>0</v>
      </c>
      <c r="BI14" s="257">
        <v>0</v>
      </c>
      <c r="BJ14" s="212">
        <v>0</v>
      </c>
      <c r="BK14" s="257">
        <v>0</v>
      </c>
      <c r="BL14" s="241">
        <v>0</v>
      </c>
      <c r="BM14" s="259">
        <v>0</v>
      </c>
      <c r="BN14" s="241">
        <v>68659402.729999989</v>
      </c>
      <c r="BO14" s="271">
        <v>0.87112683014015269</v>
      </c>
      <c r="BP14" s="234">
        <v>56166315.805</v>
      </c>
      <c r="BQ14" s="257">
        <v>81.804259244537135</v>
      </c>
      <c r="BR14" s="212">
        <v>8379304.3549999986</v>
      </c>
      <c r="BS14" s="257">
        <v>12.204161443045516</v>
      </c>
      <c r="BT14" s="212">
        <v>64545620.159999996</v>
      </c>
      <c r="BU14" s="259">
        <v>94.008420687582657</v>
      </c>
      <c r="BV14" s="241">
        <v>0</v>
      </c>
      <c r="BW14" s="259">
        <v>0</v>
      </c>
      <c r="BX14" s="241">
        <v>64815046.022</v>
      </c>
      <c r="BY14" s="212">
        <v>62838803.990999997</v>
      </c>
      <c r="BZ14" s="257">
        <v>0.7343514806036231</v>
      </c>
      <c r="CA14" s="212">
        <v>790167.38300000003</v>
      </c>
      <c r="CB14" s="242">
        <v>62048636.607999995</v>
      </c>
      <c r="CC14" s="234">
        <v>42935476.601000004</v>
      </c>
      <c r="CD14" s="257">
        <v>68.326374587188795</v>
      </c>
      <c r="CE14" s="212">
        <v>17113825.518000003</v>
      </c>
      <c r="CF14" s="257">
        <v>27.234486385913883</v>
      </c>
      <c r="CG14" s="212">
        <v>60049302.119000003</v>
      </c>
      <c r="CH14" s="271">
        <v>95.560860973102677</v>
      </c>
      <c r="CI14" s="241">
        <v>0</v>
      </c>
      <c r="CJ14" s="259">
        <v>0</v>
      </c>
      <c r="CK14" s="241">
        <v>69767007.018999994</v>
      </c>
      <c r="CL14" s="212">
        <v>73461496.869000003</v>
      </c>
      <c r="CM14" s="257">
        <v>0.69950194381164954</v>
      </c>
      <c r="CN14" s="212">
        <v>0</v>
      </c>
      <c r="CO14" s="242">
        <v>73461496.869000003</v>
      </c>
      <c r="CP14" s="234">
        <v>48616859.083000004</v>
      </c>
      <c r="CQ14" s="257">
        <v>66.180055069795102</v>
      </c>
      <c r="CR14" s="212">
        <v>20866608.368000001</v>
      </c>
      <c r="CS14" s="257">
        <v>28.404823284788655</v>
      </c>
      <c r="CT14" s="212">
        <v>69483467.451000005</v>
      </c>
      <c r="CU14" s="271">
        <v>94.584878354583751</v>
      </c>
      <c r="CV14" s="241">
        <v>0</v>
      </c>
      <c r="CW14" s="259">
        <v>0</v>
      </c>
      <c r="CX14" s="241">
        <v>74422418.423999995</v>
      </c>
      <c r="CY14" s="212">
        <v>71201792.245999992</v>
      </c>
      <c r="CZ14" s="257">
        <v>0.82567067098184721</v>
      </c>
      <c r="DA14" s="212">
        <v>0</v>
      </c>
      <c r="DB14" s="242">
        <v>71201792.245999992</v>
      </c>
      <c r="DC14" s="234">
        <v>53914935.349999994</v>
      </c>
      <c r="DD14" s="257">
        <v>75.721317749594789</v>
      </c>
      <c r="DE14" s="212">
        <v>15934167.501999998</v>
      </c>
      <c r="DF14" s="257">
        <v>22.378885417586041</v>
      </c>
      <c r="DG14" s="212">
        <v>69849102.851999998</v>
      </c>
      <c r="DH14" s="271">
        <v>98.100203167180837</v>
      </c>
      <c r="DI14" s="241">
        <v>0</v>
      </c>
      <c r="DJ14" s="259">
        <v>0</v>
      </c>
      <c r="DK14" s="241">
        <v>90489090.664000005</v>
      </c>
      <c r="DL14" s="212">
        <v>92043029.414000005</v>
      </c>
      <c r="DM14" s="257">
        <v>0.85763256168022139</v>
      </c>
      <c r="DN14" s="212">
        <v>0</v>
      </c>
      <c r="DO14" s="242">
        <v>92043029.414000005</v>
      </c>
      <c r="DP14" s="234">
        <v>60548242.451700009</v>
      </c>
      <c r="DQ14" s="257">
        <v>65.782539793817847</v>
      </c>
      <c r="DR14" s="212">
        <v>25582054.447299987</v>
      </c>
      <c r="DS14" s="257">
        <v>27.793581556550638</v>
      </c>
      <c r="DT14" s="212">
        <v>86130296.898999989</v>
      </c>
      <c r="DU14" s="271">
        <v>93.576121350368467</v>
      </c>
      <c r="DV14" s="241">
        <v>0</v>
      </c>
      <c r="DW14" s="259">
        <v>0</v>
      </c>
      <c r="DX14" s="241">
        <v>105912664</v>
      </c>
      <c r="DY14" s="212">
        <v>109840354</v>
      </c>
      <c r="DZ14" s="257">
        <v>0.7779102330699601</v>
      </c>
      <c r="EA14" s="212">
        <v>0</v>
      </c>
      <c r="EB14" s="242">
        <v>109840354</v>
      </c>
      <c r="EC14" s="234">
        <v>74255302.241000012</v>
      </c>
      <c r="ED14" s="257">
        <v>67.602934201213529</v>
      </c>
      <c r="EE14" s="212">
        <v>25068109.199999999</v>
      </c>
      <c r="EF14" s="257">
        <v>22.822312826850503</v>
      </c>
      <c r="EG14" s="212">
        <v>99323411.441000015</v>
      </c>
      <c r="EH14" s="271">
        <v>90.425247028064035</v>
      </c>
      <c r="EI14" s="241">
        <v>0</v>
      </c>
      <c r="EJ14" s="259">
        <v>0</v>
      </c>
      <c r="EK14" s="241">
        <v>135842087.873</v>
      </c>
      <c r="EL14" s="212">
        <v>135457534.90600002</v>
      </c>
      <c r="EM14" s="257">
        <v>0.86444160139696957</v>
      </c>
      <c r="EN14" s="212">
        <v>0</v>
      </c>
      <c r="EO14" s="242">
        <v>135457534.90600002</v>
      </c>
      <c r="EP14" s="234">
        <v>98048325.384000003</v>
      </c>
      <c r="EQ14" s="257">
        <v>72.383072268397669</v>
      </c>
      <c r="ER14" s="212">
        <v>27971726.054000009</v>
      </c>
      <c r="ES14" s="257">
        <v>20.649811819926317</v>
      </c>
      <c r="ET14" s="212">
        <v>126020051.43800001</v>
      </c>
      <c r="EU14" s="271">
        <v>93.032884088323996</v>
      </c>
      <c r="EV14" s="397">
        <v>0</v>
      </c>
      <c r="EW14" s="241">
        <v>146761173</v>
      </c>
      <c r="EX14" s="212">
        <v>135856607.16</v>
      </c>
      <c r="EY14" s="257">
        <v>0.79857263664108069</v>
      </c>
      <c r="EZ14" s="257">
        <v>0</v>
      </c>
      <c r="FA14" s="212">
        <v>135856607.16</v>
      </c>
      <c r="FB14" s="242">
        <v>96525023.231000006</v>
      </c>
      <c r="FC14" s="260">
        <v>71.049193152101381</v>
      </c>
      <c r="FD14" s="257">
        <v>26963929.598000009</v>
      </c>
      <c r="FE14" s="257">
        <v>19.847345051274729</v>
      </c>
      <c r="FF14" s="257">
        <v>123488952.82900001</v>
      </c>
      <c r="FG14" s="271">
        <v>90.896538203376124</v>
      </c>
      <c r="FH14" s="397">
        <v>0</v>
      </c>
      <c r="FI14" s="241">
        <v>165313402</v>
      </c>
      <c r="FJ14" s="212">
        <v>156613195.34</v>
      </c>
      <c r="FK14" s="257">
        <v>0.80934420156240827</v>
      </c>
      <c r="FL14" s="257">
        <v>0</v>
      </c>
      <c r="FM14" s="212">
        <v>156613195.34</v>
      </c>
      <c r="FN14" s="242">
        <v>109337799.96200001</v>
      </c>
      <c r="FO14" s="260">
        <v>69.813913013289024</v>
      </c>
      <c r="FP14" s="257">
        <v>31711623.549999982</v>
      </c>
      <c r="FQ14" s="257">
        <v>20.248372738424443</v>
      </c>
      <c r="FR14" s="257">
        <v>141049423.51199999</v>
      </c>
      <c r="FS14" s="271">
        <v>90.062285751713461</v>
      </c>
      <c r="FT14" s="397">
        <v>0</v>
      </c>
      <c r="FU14" s="241">
        <v>182337587.01199999</v>
      </c>
      <c r="FV14" s="212">
        <v>168761933.80899999</v>
      </c>
      <c r="FW14" s="257">
        <v>1.0614075349151149</v>
      </c>
      <c r="FX14" s="257">
        <v>0</v>
      </c>
      <c r="FY14" s="212">
        <v>168761933.80899999</v>
      </c>
      <c r="FZ14" s="427">
        <v>118328335.21200001</v>
      </c>
      <c r="GA14" s="260">
        <v>70.115536449067179</v>
      </c>
      <c r="GB14" s="257">
        <v>32269032.499999978</v>
      </c>
      <c r="GC14" s="257">
        <v>19.121037411506059</v>
      </c>
      <c r="GD14" s="257">
        <v>150597367.71199998</v>
      </c>
      <c r="GE14" s="271">
        <v>89.23657386057323</v>
      </c>
      <c r="GF14" s="397">
        <v>0</v>
      </c>
      <c r="GG14" s="241">
        <v>177839943.99900001</v>
      </c>
      <c r="GH14" s="212">
        <v>173267278.87599999</v>
      </c>
      <c r="GI14" s="257">
        <v>1.0674523129934923</v>
      </c>
      <c r="GJ14" s="257">
        <v>0</v>
      </c>
      <c r="GK14" s="242">
        <v>173267278.87599999</v>
      </c>
      <c r="GL14" s="234">
        <v>118391527.329</v>
      </c>
      <c r="GM14" s="257">
        <v>68.328843216685925</v>
      </c>
      <c r="GN14" s="212">
        <v>25197359.274999999</v>
      </c>
      <c r="GO14" s="257">
        <v>14.542479941081476</v>
      </c>
      <c r="GP14" s="212">
        <v>143588886.604</v>
      </c>
      <c r="GQ14" s="271">
        <v>82.871323157767392</v>
      </c>
      <c r="GR14" s="397">
        <v>0</v>
      </c>
      <c r="GS14" s="241">
        <v>165810378</v>
      </c>
      <c r="GT14" s="212">
        <v>160160378</v>
      </c>
      <c r="GU14" s="257">
        <v>0.77509658369435175</v>
      </c>
      <c r="GV14" s="212">
        <v>0</v>
      </c>
      <c r="GW14" s="242">
        <v>160160378</v>
      </c>
      <c r="GX14" s="234">
        <v>113678467.53400001</v>
      </c>
      <c r="GY14" s="257">
        <v>70.97789662684238</v>
      </c>
      <c r="GZ14" s="212">
        <v>17049743.510999974</v>
      </c>
      <c r="HA14" s="257">
        <v>10.645419125446853</v>
      </c>
      <c r="HB14" s="212">
        <v>130728211.04499999</v>
      </c>
      <c r="HC14" s="271">
        <v>81.623315752289244</v>
      </c>
      <c r="HD14" s="397">
        <v>0</v>
      </c>
      <c r="HE14" s="241">
        <v>154331080</v>
      </c>
      <c r="HF14" s="212">
        <v>151448347.47499999</v>
      </c>
      <c r="HG14" s="257">
        <v>0.7896281160523877</v>
      </c>
      <c r="HH14" s="212">
        <v>0</v>
      </c>
      <c r="HI14" s="242">
        <v>151448347.47499999</v>
      </c>
      <c r="HJ14" s="234">
        <v>111110609.15100001</v>
      </c>
      <c r="HK14" s="257">
        <v>73.365349311151348</v>
      </c>
      <c r="HL14" s="212">
        <v>25577542.583000004</v>
      </c>
      <c r="HM14" s="257">
        <v>16.888624411845868</v>
      </c>
      <c r="HN14" s="212">
        <v>136688151.73400003</v>
      </c>
      <c r="HO14" s="271">
        <v>90.25397372299723</v>
      </c>
      <c r="HP14" s="397">
        <v>0</v>
      </c>
      <c r="HQ14" s="241">
        <v>168312414</v>
      </c>
      <c r="HR14" s="212">
        <v>167812414</v>
      </c>
      <c r="HS14" s="257">
        <v>0.81850763758647238</v>
      </c>
      <c r="HT14" s="212">
        <v>0</v>
      </c>
      <c r="HU14" s="242">
        <v>167812414</v>
      </c>
      <c r="HV14" s="234">
        <v>122357636.45861</v>
      </c>
      <c r="HW14" s="257">
        <v>72.913340283997101</v>
      </c>
      <c r="HX14" s="212">
        <v>26652154.627389997</v>
      </c>
      <c r="HY14" s="257">
        <v>15.882111455347992</v>
      </c>
      <c r="HZ14" s="212">
        <v>149009791.086</v>
      </c>
      <c r="IA14" s="271">
        <v>88.795451739345097</v>
      </c>
      <c r="IB14" s="397">
        <v>0</v>
      </c>
      <c r="IC14" s="241">
        <v>0</v>
      </c>
      <c r="ID14" s="212">
        <v>0</v>
      </c>
      <c r="IE14" s="257">
        <v>0</v>
      </c>
      <c r="IF14" s="212">
        <v>0</v>
      </c>
      <c r="IG14" s="242">
        <v>0</v>
      </c>
      <c r="IH14" s="234">
        <v>0</v>
      </c>
      <c r="II14" s="257">
        <v>0</v>
      </c>
      <c r="IJ14" s="212">
        <v>0</v>
      </c>
      <c r="IK14" s="257">
        <v>0</v>
      </c>
      <c r="IL14" s="212">
        <v>0</v>
      </c>
      <c r="IM14" s="271">
        <v>0</v>
      </c>
      <c r="IN14" s="397">
        <v>0</v>
      </c>
      <c r="IO14" s="241">
        <v>0</v>
      </c>
      <c r="IP14" s="212">
        <v>0</v>
      </c>
      <c r="IQ14" s="257">
        <v>0</v>
      </c>
      <c r="IR14" s="212">
        <v>0</v>
      </c>
      <c r="IS14" s="242">
        <v>0</v>
      </c>
      <c r="IT14" s="234">
        <v>0</v>
      </c>
      <c r="IU14" s="257">
        <v>0</v>
      </c>
      <c r="IV14" s="212">
        <v>0</v>
      </c>
      <c r="IW14" s="257">
        <v>0</v>
      </c>
      <c r="IX14" s="212">
        <v>0</v>
      </c>
      <c r="IY14" s="271">
        <v>0</v>
      </c>
    </row>
    <row r="15" spans="1:259" ht="14.1" customHeight="1" thickBot="1" x14ac:dyDescent="0.25">
      <c r="A15" s="202">
        <v>111.2</v>
      </c>
      <c r="B15" s="247" t="s">
        <v>214</v>
      </c>
      <c r="C15" s="241">
        <v>0</v>
      </c>
      <c r="D15" s="233">
        <v>0</v>
      </c>
      <c r="E15" s="241">
        <v>0</v>
      </c>
      <c r="F15" s="212">
        <v>0</v>
      </c>
      <c r="G15" s="271">
        <v>0</v>
      </c>
      <c r="H15" s="234">
        <v>0</v>
      </c>
      <c r="I15" s="257">
        <v>0</v>
      </c>
      <c r="J15" s="212">
        <v>0</v>
      </c>
      <c r="K15" s="257">
        <v>0</v>
      </c>
      <c r="L15" s="212">
        <v>0</v>
      </c>
      <c r="M15" s="257">
        <v>0</v>
      </c>
      <c r="N15" s="241">
        <v>0</v>
      </c>
      <c r="O15" s="259">
        <v>0</v>
      </c>
      <c r="P15" s="241">
        <v>0</v>
      </c>
      <c r="Q15" s="271">
        <v>0</v>
      </c>
      <c r="R15" s="234">
        <v>0</v>
      </c>
      <c r="S15" s="257">
        <v>0</v>
      </c>
      <c r="T15" s="212">
        <v>0</v>
      </c>
      <c r="U15" s="257">
        <v>0</v>
      </c>
      <c r="V15" s="212">
        <v>0</v>
      </c>
      <c r="W15" s="257">
        <v>0</v>
      </c>
      <c r="X15" s="241">
        <v>0</v>
      </c>
      <c r="Y15" s="259">
        <v>0</v>
      </c>
      <c r="Z15" s="241">
        <v>0</v>
      </c>
      <c r="AA15" s="271">
        <v>0</v>
      </c>
      <c r="AB15" s="234">
        <v>0</v>
      </c>
      <c r="AC15" s="257">
        <v>0</v>
      </c>
      <c r="AD15" s="212">
        <v>0</v>
      </c>
      <c r="AE15" s="257">
        <v>0</v>
      </c>
      <c r="AF15" s="212">
        <v>0</v>
      </c>
      <c r="AG15" s="257">
        <v>0</v>
      </c>
      <c r="AH15" s="241">
        <v>0</v>
      </c>
      <c r="AI15" s="259">
        <v>0</v>
      </c>
      <c r="AJ15" s="241">
        <v>0</v>
      </c>
      <c r="AK15" s="271">
        <v>0</v>
      </c>
      <c r="AL15" s="234">
        <v>0</v>
      </c>
      <c r="AM15" s="257">
        <v>0</v>
      </c>
      <c r="AN15" s="212">
        <v>0</v>
      </c>
      <c r="AO15" s="257">
        <v>0</v>
      </c>
      <c r="AP15" s="212">
        <v>0</v>
      </c>
      <c r="AQ15" s="257">
        <v>0</v>
      </c>
      <c r="AR15" s="241">
        <v>0</v>
      </c>
      <c r="AS15" s="259">
        <v>0</v>
      </c>
      <c r="AT15" s="241">
        <v>0</v>
      </c>
      <c r="AU15" s="271">
        <v>0</v>
      </c>
      <c r="AV15" s="234">
        <v>0</v>
      </c>
      <c r="AW15" s="257">
        <v>0</v>
      </c>
      <c r="AX15" s="212">
        <v>0</v>
      </c>
      <c r="AY15" s="257">
        <v>0</v>
      </c>
      <c r="AZ15" s="212">
        <v>0</v>
      </c>
      <c r="BA15" s="257">
        <v>0</v>
      </c>
      <c r="BB15" s="241">
        <v>0</v>
      </c>
      <c r="BC15" s="259">
        <v>0</v>
      </c>
      <c r="BD15" s="241">
        <v>0</v>
      </c>
      <c r="BE15" s="271">
        <v>0</v>
      </c>
      <c r="BF15" s="234">
        <v>0</v>
      </c>
      <c r="BG15" s="257">
        <v>0</v>
      </c>
      <c r="BH15" s="212">
        <v>0</v>
      </c>
      <c r="BI15" s="257">
        <v>0</v>
      </c>
      <c r="BJ15" s="212">
        <v>0</v>
      </c>
      <c r="BK15" s="257">
        <v>0</v>
      </c>
      <c r="BL15" s="241">
        <v>0</v>
      </c>
      <c r="BM15" s="259">
        <v>0</v>
      </c>
      <c r="BN15" s="241">
        <v>1209050557.0599999</v>
      </c>
      <c r="BO15" s="271">
        <v>15.340016623690541</v>
      </c>
      <c r="BP15" s="234">
        <v>797577585.84700012</v>
      </c>
      <c r="BQ15" s="257">
        <v>65.96726507338434</v>
      </c>
      <c r="BR15" s="212">
        <v>411472971.20600009</v>
      </c>
      <c r="BS15" s="257">
        <v>34.032734926036717</v>
      </c>
      <c r="BT15" s="212">
        <v>1209050557.0530002</v>
      </c>
      <c r="BU15" s="259">
        <v>99.99999999942105</v>
      </c>
      <c r="BV15" s="241">
        <v>0</v>
      </c>
      <c r="BW15" s="259">
        <v>0</v>
      </c>
      <c r="BX15" s="241">
        <v>1396722315.4844</v>
      </c>
      <c r="BY15" s="212">
        <v>1318137101.8204</v>
      </c>
      <c r="BZ15" s="257">
        <v>15.404111327437366</v>
      </c>
      <c r="CA15" s="212">
        <v>16419672.253</v>
      </c>
      <c r="CB15" s="242">
        <v>1301717429.5674</v>
      </c>
      <c r="CC15" s="234">
        <v>795063370.79299998</v>
      </c>
      <c r="CD15" s="257">
        <v>60.317198392715419</v>
      </c>
      <c r="CE15" s="212">
        <v>470221464.63399994</v>
      </c>
      <c r="CF15" s="257">
        <v>35.67318331185772</v>
      </c>
      <c r="CG15" s="212">
        <v>1265284835.427</v>
      </c>
      <c r="CH15" s="271">
        <v>95.990381704573153</v>
      </c>
      <c r="CI15" s="241">
        <v>0</v>
      </c>
      <c r="CJ15" s="259">
        <v>0</v>
      </c>
      <c r="CK15" s="241">
        <v>1427216963.0060005</v>
      </c>
      <c r="CL15" s="212">
        <v>1453747524.9940004</v>
      </c>
      <c r="CM15" s="257">
        <v>13.842615014475685</v>
      </c>
      <c r="CN15" s="212">
        <v>0</v>
      </c>
      <c r="CO15" s="242">
        <v>1453747524.9940004</v>
      </c>
      <c r="CP15" s="234">
        <v>890935433.1329999</v>
      </c>
      <c r="CQ15" s="257">
        <v>61.285430779094654</v>
      </c>
      <c r="CR15" s="212">
        <v>561419084.71399999</v>
      </c>
      <c r="CS15" s="257">
        <v>38.618747413951191</v>
      </c>
      <c r="CT15" s="212">
        <v>1452354517.8469999</v>
      </c>
      <c r="CU15" s="271">
        <v>99.904178193045851</v>
      </c>
      <c r="CV15" s="241">
        <v>0</v>
      </c>
      <c r="CW15" s="259">
        <v>0</v>
      </c>
      <c r="CX15" s="241">
        <v>1662875497.3210001</v>
      </c>
      <c r="CY15" s="212">
        <v>1586922330.9460001</v>
      </c>
      <c r="CZ15" s="257">
        <v>18.402278713172002</v>
      </c>
      <c r="DA15" s="212">
        <v>0</v>
      </c>
      <c r="DB15" s="242">
        <v>1586922330.9460001</v>
      </c>
      <c r="DC15" s="234">
        <v>1143785201.9579999</v>
      </c>
      <c r="DD15" s="257">
        <v>72.075688876100443</v>
      </c>
      <c r="DE15" s="212">
        <v>443136374.153</v>
      </c>
      <c r="DF15" s="257">
        <v>27.924263557929546</v>
      </c>
      <c r="DG15" s="212">
        <v>1586921576.1110001</v>
      </c>
      <c r="DH15" s="271">
        <v>99.999952434029993</v>
      </c>
      <c r="DI15" s="241">
        <v>0</v>
      </c>
      <c r="DJ15" s="259">
        <v>0</v>
      </c>
      <c r="DK15" s="241">
        <v>2184878013.4499998</v>
      </c>
      <c r="DL15" s="212">
        <v>2202654617.013</v>
      </c>
      <c r="DM15" s="257">
        <v>20.523752137587657</v>
      </c>
      <c r="DN15" s="212">
        <v>0</v>
      </c>
      <c r="DO15" s="242">
        <v>2202654617.013</v>
      </c>
      <c r="DP15" s="234">
        <v>1716170342.5360003</v>
      </c>
      <c r="DQ15" s="257">
        <v>77.913728701746408</v>
      </c>
      <c r="DR15" s="212">
        <v>482583683.87900054</v>
      </c>
      <c r="DS15" s="257">
        <v>21.909185405264665</v>
      </c>
      <c r="DT15" s="212">
        <v>2198754026.4150009</v>
      </c>
      <c r="DU15" s="271">
        <v>99.822914107011087</v>
      </c>
      <c r="DV15" s="241">
        <v>0</v>
      </c>
      <c r="DW15" s="259">
        <v>0</v>
      </c>
      <c r="DX15" s="241">
        <v>2467312696.0539999</v>
      </c>
      <c r="DY15" s="212">
        <v>2882411473.2490001</v>
      </c>
      <c r="DZ15" s="257">
        <v>20.413785091758324</v>
      </c>
      <c r="EA15" s="212">
        <v>0</v>
      </c>
      <c r="EB15" s="242">
        <v>2882411473.2490001</v>
      </c>
      <c r="EC15" s="234">
        <v>2301477841.0529995</v>
      </c>
      <c r="ED15" s="257">
        <v>79.845568976271693</v>
      </c>
      <c r="EE15" s="212">
        <v>545271685.60100102</v>
      </c>
      <c r="EF15" s="257">
        <v>18.91720493973683</v>
      </c>
      <c r="EG15" s="212">
        <v>2846749526.6540003</v>
      </c>
      <c r="EH15" s="271">
        <v>98.762773916008513</v>
      </c>
      <c r="EI15" s="241">
        <v>0</v>
      </c>
      <c r="EJ15" s="259">
        <v>0</v>
      </c>
      <c r="EK15" s="241">
        <v>3461414199.3070006</v>
      </c>
      <c r="EL15" s="212">
        <v>3473278282.4772005</v>
      </c>
      <c r="EM15" s="257">
        <v>22.16522131962196</v>
      </c>
      <c r="EN15" s="212">
        <v>0</v>
      </c>
      <c r="EO15" s="242">
        <v>3473278282.4772005</v>
      </c>
      <c r="EP15" s="234">
        <v>2662601807.5859995</v>
      </c>
      <c r="EQ15" s="257">
        <v>76.659616392355034</v>
      </c>
      <c r="ER15" s="212">
        <v>612970844.61600029</v>
      </c>
      <c r="ES15" s="257">
        <v>17.64819270913182</v>
      </c>
      <c r="ET15" s="212">
        <v>3275572652.2019997</v>
      </c>
      <c r="EU15" s="271">
        <v>94.307809101486868</v>
      </c>
      <c r="EV15" s="397">
        <v>0</v>
      </c>
      <c r="EW15" s="241">
        <v>3788847227.0004997</v>
      </c>
      <c r="EX15" s="212">
        <v>3715001685.7034998</v>
      </c>
      <c r="EY15" s="257">
        <v>21.836984989507251</v>
      </c>
      <c r="EZ15" s="257">
        <v>0</v>
      </c>
      <c r="FA15" s="212">
        <v>3715001685.7034998</v>
      </c>
      <c r="FB15" s="242">
        <v>3087578846.6149998</v>
      </c>
      <c r="FC15" s="260">
        <v>83.111102169804624</v>
      </c>
      <c r="FD15" s="257">
        <v>375546428.66300011</v>
      </c>
      <c r="FE15" s="257">
        <v>10.10891677676006</v>
      </c>
      <c r="FF15" s="257">
        <v>3463125275.2779999</v>
      </c>
      <c r="FG15" s="271">
        <v>93.220018946564693</v>
      </c>
      <c r="FH15" s="397">
        <v>0</v>
      </c>
      <c r="FI15" s="241">
        <v>4408700658</v>
      </c>
      <c r="FJ15" s="212">
        <v>4295162676.533</v>
      </c>
      <c r="FK15" s="257">
        <v>22.196501383376074</v>
      </c>
      <c r="FL15" s="257">
        <v>0</v>
      </c>
      <c r="FM15" s="212">
        <v>4295162676.533</v>
      </c>
      <c r="FN15" s="242">
        <v>3721924535.098</v>
      </c>
      <c r="FO15" s="260">
        <v>86.653866579560841</v>
      </c>
      <c r="FP15" s="257">
        <v>414591124.73099995</v>
      </c>
      <c r="FQ15" s="257">
        <v>9.6525127440726539</v>
      </c>
      <c r="FR15" s="257">
        <v>4136515659.829</v>
      </c>
      <c r="FS15" s="271">
        <v>96.306379323633493</v>
      </c>
      <c r="FT15" s="397">
        <v>0</v>
      </c>
      <c r="FU15" s="241">
        <v>872783558</v>
      </c>
      <c r="FV15" s="212">
        <v>827550555.55900002</v>
      </c>
      <c r="FW15" s="257">
        <v>5.2047779695842111</v>
      </c>
      <c r="FX15" s="257">
        <v>0</v>
      </c>
      <c r="FY15" s="212">
        <v>827550555.55900002</v>
      </c>
      <c r="FZ15" s="427">
        <v>782424218.55600011</v>
      </c>
      <c r="GA15" s="260">
        <v>94.54699937062847</v>
      </c>
      <c r="GB15" s="257">
        <v>0</v>
      </c>
      <c r="GC15" s="257">
        <v>0</v>
      </c>
      <c r="GD15" s="257">
        <v>782424218.55600011</v>
      </c>
      <c r="GE15" s="271">
        <v>94.54699937062847</v>
      </c>
      <c r="GF15" s="397">
        <v>0</v>
      </c>
      <c r="GG15" s="241">
        <v>1613471512</v>
      </c>
      <c r="GH15" s="212">
        <v>1522513764.9720001</v>
      </c>
      <c r="GI15" s="257">
        <v>9.3797908671889854</v>
      </c>
      <c r="GJ15" s="257">
        <v>0</v>
      </c>
      <c r="GK15" s="242">
        <v>1522513764.9720001</v>
      </c>
      <c r="GL15" s="234">
        <v>1376854045.046</v>
      </c>
      <c r="GM15" s="257">
        <v>90.432945614210652</v>
      </c>
      <c r="GN15" s="212">
        <v>0</v>
      </c>
      <c r="GO15" s="257">
        <v>0</v>
      </c>
      <c r="GP15" s="212">
        <v>1376854045.046</v>
      </c>
      <c r="GQ15" s="271">
        <v>90.432945614210652</v>
      </c>
      <c r="GR15" s="397">
        <v>0</v>
      </c>
      <c r="GS15" s="241">
        <v>4695523538</v>
      </c>
      <c r="GT15" s="212">
        <v>4776461678.5060005</v>
      </c>
      <c r="GU15" s="257">
        <v>23.115699247144573</v>
      </c>
      <c r="GV15" s="212">
        <v>0</v>
      </c>
      <c r="GW15" s="242">
        <v>4776461678.5060005</v>
      </c>
      <c r="GX15" s="234">
        <v>1080394604.1849999</v>
      </c>
      <c r="GY15" s="257">
        <v>22.619141048419962</v>
      </c>
      <c r="GZ15" s="212">
        <v>0</v>
      </c>
      <c r="HA15" s="257">
        <v>0</v>
      </c>
      <c r="HB15" s="212">
        <v>1080394604.1849999</v>
      </c>
      <c r="HC15" s="271">
        <v>22.619141048419962</v>
      </c>
      <c r="HD15" s="397">
        <v>0</v>
      </c>
      <c r="HE15" s="241">
        <v>1912956208</v>
      </c>
      <c r="HF15" s="212">
        <v>1642207770.0030003</v>
      </c>
      <c r="HG15" s="257">
        <v>8.5622157601166133</v>
      </c>
      <c r="HH15" s="212">
        <v>0</v>
      </c>
      <c r="HI15" s="242">
        <v>1642207770.0030003</v>
      </c>
      <c r="HJ15" s="234">
        <v>1439421469.1950002</v>
      </c>
      <c r="HK15" s="257">
        <v>87.651605082368505</v>
      </c>
      <c r="HL15" s="212">
        <v>0</v>
      </c>
      <c r="HM15" s="257">
        <v>0</v>
      </c>
      <c r="HN15" s="212">
        <v>1439421469.1950002</v>
      </c>
      <c r="HO15" s="271">
        <v>87.651605082368505</v>
      </c>
      <c r="HP15" s="397">
        <v>0</v>
      </c>
      <c r="HQ15" s="241">
        <v>2308981390</v>
      </c>
      <c r="HR15" s="212">
        <v>1954140748.6229999</v>
      </c>
      <c r="HS15" s="257">
        <v>9.5313516416423898</v>
      </c>
      <c r="HT15" s="212">
        <v>0</v>
      </c>
      <c r="HU15" s="242">
        <v>1954140748.6229999</v>
      </c>
      <c r="HV15" s="234">
        <v>1709208110.2290001</v>
      </c>
      <c r="HW15" s="257">
        <v>87.465967404518153</v>
      </c>
      <c r="HX15" s="212">
        <v>0</v>
      </c>
      <c r="HY15" s="257">
        <v>0</v>
      </c>
      <c r="HZ15" s="212">
        <v>1709208110.2290001</v>
      </c>
      <c r="IA15" s="271">
        <v>87.465967404518153</v>
      </c>
      <c r="IB15" s="397">
        <v>0</v>
      </c>
      <c r="IC15" s="241">
        <v>0</v>
      </c>
      <c r="ID15" s="212">
        <v>0</v>
      </c>
      <c r="IE15" s="257">
        <v>0</v>
      </c>
      <c r="IF15" s="212">
        <v>0</v>
      </c>
      <c r="IG15" s="242">
        <v>0</v>
      </c>
      <c r="IH15" s="234">
        <v>0</v>
      </c>
      <c r="II15" s="257">
        <v>0</v>
      </c>
      <c r="IJ15" s="212">
        <v>0</v>
      </c>
      <c r="IK15" s="257">
        <v>0</v>
      </c>
      <c r="IL15" s="212">
        <v>0</v>
      </c>
      <c r="IM15" s="271">
        <v>0</v>
      </c>
      <c r="IN15" s="397">
        <v>0</v>
      </c>
      <c r="IO15" s="241">
        <v>0</v>
      </c>
      <c r="IP15" s="212">
        <v>0</v>
      </c>
      <c r="IQ15" s="257">
        <v>0</v>
      </c>
      <c r="IR15" s="212">
        <v>0</v>
      </c>
      <c r="IS15" s="242">
        <v>0</v>
      </c>
      <c r="IT15" s="234">
        <v>0</v>
      </c>
      <c r="IU15" s="257">
        <v>0</v>
      </c>
      <c r="IV15" s="212">
        <v>0</v>
      </c>
      <c r="IW15" s="257">
        <v>0</v>
      </c>
      <c r="IX15" s="212">
        <v>0</v>
      </c>
      <c r="IY15" s="271">
        <v>0</v>
      </c>
    </row>
    <row r="16" spans="1:259" s="216" customFormat="1" ht="14.1" customHeight="1" thickBot="1" x14ac:dyDescent="0.25">
      <c r="A16" s="202">
        <v>111.3</v>
      </c>
      <c r="B16" s="247" t="s">
        <v>215</v>
      </c>
      <c r="C16" s="241">
        <v>0</v>
      </c>
      <c r="D16" s="233">
        <v>0</v>
      </c>
      <c r="E16" s="241">
        <v>0</v>
      </c>
      <c r="F16" s="212">
        <v>0</v>
      </c>
      <c r="G16" s="271">
        <v>0</v>
      </c>
      <c r="H16" s="234">
        <v>0</v>
      </c>
      <c r="I16" s="257">
        <v>0</v>
      </c>
      <c r="J16" s="212">
        <v>0</v>
      </c>
      <c r="K16" s="257">
        <v>0</v>
      </c>
      <c r="L16" s="212">
        <v>0</v>
      </c>
      <c r="M16" s="257">
        <v>0</v>
      </c>
      <c r="N16" s="241">
        <v>0</v>
      </c>
      <c r="O16" s="259">
        <v>0</v>
      </c>
      <c r="P16" s="241">
        <v>0</v>
      </c>
      <c r="Q16" s="271">
        <v>0</v>
      </c>
      <c r="R16" s="234">
        <v>0</v>
      </c>
      <c r="S16" s="257">
        <v>0</v>
      </c>
      <c r="T16" s="212">
        <v>0</v>
      </c>
      <c r="U16" s="257">
        <v>0</v>
      </c>
      <c r="V16" s="212">
        <v>0</v>
      </c>
      <c r="W16" s="257">
        <v>0</v>
      </c>
      <c r="X16" s="241">
        <v>0</v>
      </c>
      <c r="Y16" s="259">
        <v>0</v>
      </c>
      <c r="Z16" s="241">
        <v>0</v>
      </c>
      <c r="AA16" s="271">
        <v>0</v>
      </c>
      <c r="AB16" s="234">
        <v>0</v>
      </c>
      <c r="AC16" s="257">
        <v>0</v>
      </c>
      <c r="AD16" s="212">
        <v>0</v>
      </c>
      <c r="AE16" s="257">
        <v>0</v>
      </c>
      <c r="AF16" s="212">
        <v>0</v>
      </c>
      <c r="AG16" s="257">
        <v>0</v>
      </c>
      <c r="AH16" s="241">
        <v>0</v>
      </c>
      <c r="AI16" s="259">
        <v>0</v>
      </c>
      <c r="AJ16" s="241">
        <v>0</v>
      </c>
      <c r="AK16" s="271">
        <v>0</v>
      </c>
      <c r="AL16" s="234">
        <v>0</v>
      </c>
      <c r="AM16" s="257">
        <v>0</v>
      </c>
      <c r="AN16" s="212">
        <v>0</v>
      </c>
      <c r="AO16" s="257">
        <v>0</v>
      </c>
      <c r="AP16" s="212">
        <v>0</v>
      </c>
      <c r="AQ16" s="257">
        <v>0</v>
      </c>
      <c r="AR16" s="241">
        <v>0</v>
      </c>
      <c r="AS16" s="259">
        <v>0</v>
      </c>
      <c r="AT16" s="241">
        <v>0</v>
      </c>
      <c r="AU16" s="271">
        <v>0</v>
      </c>
      <c r="AV16" s="234">
        <v>0</v>
      </c>
      <c r="AW16" s="257">
        <v>0</v>
      </c>
      <c r="AX16" s="212">
        <v>0</v>
      </c>
      <c r="AY16" s="257">
        <v>0</v>
      </c>
      <c r="AZ16" s="212">
        <v>0</v>
      </c>
      <c r="BA16" s="257">
        <v>0</v>
      </c>
      <c r="BB16" s="241">
        <v>0</v>
      </c>
      <c r="BC16" s="259">
        <v>0</v>
      </c>
      <c r="BD16" s="241">
        <v>0</v>
      </c>
      <c r="BE16" s="271">
        <v>0</v>
      </c>
      <c r="BF16" s="234">
        <v>0</v>
      </c>
      <c r="BG16" s="257">
        <v>0</v>
      </c>
      <c r="BH16" s="212">
        <v>0</v>
      </c>
      <c r="BI16" s="257">
        <v>0</v>
      </c>
      <c r="BJ16" s="212">
        <v>0</v>
      </c>
      <c r="BK16" s="257">
        <v>0</v>
      </c>
      <c r="BL16" s="241">
        <v>0</v>
      </c>
      <c r="BM16" s="259">
        <v>0</v>
      </c>
      <c r="BN16" s="241">
        <v>586628766.11300004</v>
      </c>
      <c r="BO16" s="271">
        <v>7.4429435324778677</v>
      </c>
      <c r="BP16" s="234">
        <v>538430361.58899999</v>
      </c>
      <c r="BQ16" s="257">
        <v>91.783832074352148</v>
      </c>
      <c r="BR16" s="212">
        <v>6196522.0600000117</v>
      </c>
      <c r="BS16" s="259">
        <v>1.056293591099895</v>
      </c>
      <c r="BT16" s="261">
        <v>544626883.64900005</v>
      </c>
      <c r="BU16" s="264">
        <v>92.840125665452049</v>
      </c>
      <c r="BV16" s="241">
        <v>0</v>
      </c>
      <c r="BW16" s="259">
        <v>0</v>
      </c>
      <c r="BX16" s="241">
        <v>733453153.62600005</v>
      </c>
      <c r="BY16" s="212">
        <v>631377987.23100007</v>
      </c>
      <c r="BZ16" s="257">
        <v>7.3784561496432435</v>
      </c>
      <c r="CA16" s="212">
        <v>1154000</v>
      </c>
      <c r="CB16" s="242">
        <v>630223987.23100007</v>
      </c>
      <c r="CC16" s="234">
        <v>622184898.05599999</v>
      </c>
      <c r="CD16" s="257">
        <v>98.543964255814856</v>
      </c>
      <c r="CE16" s="212">
        <v>584742.00499996555</v>
      </c>
      <c r="CF16" s="257">
        <v>9.2613619230603295E-2</v>
      </c>
      <c r="CG16" s="212">
        <v>622769640.06099999</v>
      </c>
      <c r="CH16" s="271">
        <v>98.636577875045461</v>
      </c>
      <c r="CI16" s="241">
        <v>0</v>
      </c>
      <c r="CJ16" s="259">
        <v>0</v>
      </c>
      <c r="CK16" s="241">
        <v>644032673.8210001</v>
      </c>
      <c r="CL16" s="212">
        <v>607391241.70300007</v>
      </c>
      <c r="CM16" s="257">
        <v>5.7835923896714299</v>
      </c>
      <c r="CN16" s="212">
        <v>0</v>
      </c>
      <c r="CO16" s="242">
        <v>607391241.70300007</v>
      </c>
      <c r="CP16" s="234">
        <v>601009506.28100002</v>
      </c>
      <c r="CQ16" s="257">
        <v>98.949320473553911</v>
      </c>
      <c r="CR16" s="212">
        <v>0</v>
      </c>
      <c r="CS16" s="257">
        <v>0</v>
      </c>
      <c r="CT16" s="212">
        <v>601009506.28100002</v>
      </c>
      <c r="CU16" s="271">
        <v>98.949320473553911</v>
      </c>
      <c r="CV16" s="241">
        <v>0</v>
      </c>
      <c r="CW16" s="259">
        <v>0</v>
      </c>
      <c r="CX16" s="241">
        <v>914889274.9749999</v>
      </c>
      <c r="CY16" s="212">
        <v>800193102.1329999</v>
      </c>
      <c r="CZ16" s="257">
        <v>9.2792042828151811</v>
      </c>
      <c r="DA16" s="212">
        <v>0</v>
      </c>
      <c r="DB16" s="242">
        <v>800193102.1329999</v>
      </c>
      <c r="DC16" s="234">
        <v>778041882.54999995</v>
      </c>
      <c r="DD16" s="257">
        <v>97.231765742049831</v>
      </c>
      <c r="DE16" s="212">
        <v>2771717.7599999486</v>
      </c>
      <c r="DF16" s="257">
        <v>0.34638111133570632</v>
      </c>
      <c r="DG16" s="212">
        <v>780813600.30999994</v>
      </c>
      <c r="DH16" s="271">
        <v>97.578146853385533</v>
      </c>
      <c r="DI16" s="241">
        <v>0</v>
      </c>
      <c r="DJ16" s="259">
        <v>0</v>
      </c>
      <c r="DK16" s="241">
        <v>916251563.94700003</v>
      </c>
      <c r="DL16" s="212">
        <v>801615257.12899995</v>
      </c>
      <c r="DM16" s="257">
        <v>7.4692385814598614</v>
      </c>
      <c r="DN16" s="212">
        <v>0</v>
      </c>
      <c r="DO16" s="242">
        <v>801615257.12899995</v>
      </c>
      <c r="DP16" s="234">
        <v>781050959.62800002</v>
      </c>
      <c r="DQ16" s="257">
        <v>97.434642452458888</v>
      </c>
      <c r="DR16" s="212">
        <v>4510689.4639999382</v>
      </c>
      <c r="DS16" s="257">
        <v>0.56270005141307533</v>
      </c>
      <c r="DT16" s="212">
        <v>785561649.09200001</v>
      </c>
      <c r="DU16" s="271">
        <v>97.997342503871963</v>
      </c>
      <c r="DV16" s="241">
        <v>0</v>
      </c>
      <c r="DW16" s="259">
        <v>0</v>
      </c>
      <c r="DX16" s="241">
        <v>1081958472.2470002</v>
      </c>
      <c r="DY16" s="212">
        <v>1052320640.7370002</v>
      </c>
      <c r="DZ16" s="257">
        <v>7.4527344922800376</v>
      </c>
      <c r="EA16" s="212">
        <v>0</v>
      </c>
      <c r="EB16" s="242">
        <v>1052320640.7370002</v>
      </c>
      <c r="EC16" s="234">
        <v>1034697277.16</v>
      </c>
      <c r="ED16" s="257">
        <v>98.325285764169976</v>
      </c>
      <c r="EE16" s="212">
        <v>3239940.8389999541</v>
      </c>
      <c r="EF16" s="257">
        <v>0.30788532635175136</v>
      </c>
      <c r="EG16" s="212">
        <v>1037937217.999</v>
      </c>
      <c r="EH16" s="271">
        <v>98.633171090521728</v>
      </c>
      <c r="EI16" s="241">
        <v>0</v>
      </c>
      <c r="EJ16" s="259">
        <v>0</v>
      </c>
      <c r="EK16" s="241">
        <v>731999619.86699998</v>
      </c>
      <c r="EL16" s="212">
        <v>677597536.05599999</v>
      </c>
      <c r="EM16" s="257">
        <v>4.324185432559088</v>
      </c>
      <c r="EN16" s="212">
        <v>0</v>
      </c>
      <c r="EO16" s="242">
        <v>677597536.05599999</v>
      </c>
      <c r="EP16" s="234">
        <v>641638009.16999996</v>
      </c>
      <c r="EQ16" s="257">
        <v>94.693084763072662</v>
      </c>
      <c r="ER16" s="212">
        <v>3287788.6069999933</v>
      </c>
      <c r="ES16" s="257">
        <v>0.48521259775187175</v>
      </c>
      <c r="ET16" s="212">
        <v>644925797.77699995</v>
      </c>
      <c r="EU16" s="271">
        <v>95.178297360824544</v>
      </c>
      <c r="EV16" s="397">
        <v>0</v>
      </c>
      <c r="EW16" s="241">
        <v>641036294</v>
      </c>
      <c r="EX16" s="212">
        <v>628786294</v>
      </c>
      <c r="EY16" s="257">
        <v>3.6960405473102038</v>
      </c>
      <c r="EZ16" s="257">
        <v>0</v>
      </c>
      <c r="FA16" s="212">
        <v>628786294</v>
      </c>
      <c r="FB16" s="242">
        <v>578084254.19899988</v>
      </c>
      <c r="FC16" s="260">
        <v>91.936522744721259</v>
      </c>
      <c r="FD16" s="257">
        <v>448893.33800005913</v>
      </c>
      <c r="FE16" s="257">
        <v>7.1390445733866312E-2</v>
      </c>
      <c r="FF16" s="257">
        <v>578533147.53699994</v>
      </c>
      <c r="FG16" s="271">
        <v>92.007913190455128</v>
      </c>
      <c r="FH16" s="397">
        <v>0</v>
      </c>
      <c r="FI16" s="241">
        <v>746874653</v>
      </c>
      <c r="FJ16" s="212">
        <v>718874653</v>
      </c>
      <c r="FK16" s="257">
        <v>3.7149936874261482</v>
      </c>
      <c r="FL16" s="257">
        <v>0</v>
      </c>
      <c r="FM16" s="212">
        <v>718874653</v>
      </c>
      <c r="FN16" s="242">
        <v>592238237.55700004</v>
      </c>
      <c r="FO16" s="260">
        <v>82.384075594469465</v>
      </c>
      <c r="FP16" s="257">
        <v>0</v>
      </c>
      <c r="FQ16" s="257">
        <v>0</v>
      </c>
      <c r="FR16" s="257">
        <v>592238237.55700004</v>
      </c>
      <c r="FS16" s="271">
        <v>82.384075594469465</v>
      </c>
      <c r="FT16" s="397">
        <v>0</v>
      </c>
      <c r="FU16" s="241">
        <v>581567186</v>
      </c>
      <c r="FV16" s="212">
        <v>486817186</v>
      </c>
      <c r="FW16" s="257">
        <v>3.0617771299739451</v>
      </c>
      <c r="FX16" s="257">
        <v>0</v>
      </c>
      <c r="FY16" s="212">
        <v>486817186</v>
      </c>
      <c r="FZ16" s="427">
        <v>486701287.741</v>
      </c>
      <c r="GA16" s="260">
        <v>99.976192652533015</v>
      </c>
      <c r="GB16" s="257">
        <v>0</v>
      </c>
      <c r="GC16" s="257">
        <v>0</v>
      </c>
      <c r="GD16" s="257">
        <v>486701287.741</v>
      </c>
      <c r="GE16" s="271">
        <v>99.976192652533015</v>
      </c>
      <c r="GF16" s="397">
        <v>0</v>
      </c>
      <c r="GG16" s="241">
        <v>331210000</v>
      </c>
      <c r="GH16" s="212">
        <v>247107945.94599998</v>
      </c>
      <c r="GI16" s="257">
        <v>1.522364465871838</v>
      </c>
      <c r="GJ16" s="257">
        <v>0</v>
      </c>
      <c r="GK16" s="242">
        <v>247107945.94599998</v>
      </c>
      <c r="GL16" s="234">
        <v>236885462.77400002</v>
      </c>
      <c r="GM16" s="257">
        <v>95.863150764794156</v>
      </c>
      <c r="GN16" s="212">
        <v>223701.22900000215</v>
      </c>
      <c r="GO16" s="257">
        <v>9.0527736023869973E-2</v>
      </c>
      <c r="GP16" s="212">
        <v>237109164.00300002</v>
      </c>
      <c r="GQ16" s="271">
        <v>95.953678500818029</v>
      </c>
      <c r="GR16" s="397">
        <v>0</v>
      </c>
      <c r="GS16" s="241">
        <v>484893865</v>
      </c>
      <c r="GT16" s="212">
        <v>484893864.77100003</v>
      </c>
      <c r="GU16" s="257">
        <v>2.3466451736168672</v>
      </c>
      <c r="GV16" s="212">
        <v>0</v>
      </c>
      <c r="GW16" s="242">
        <v>484893864.77100003</v>
      </c>
      <c r="GX16" s="234">
        <v>355020918.162</v>
      </c>
      <c r="GY16" s="257">
        <v>73.21621161976654</v>
      </c>
      <c r="GZ16" s="212">
        <v>157752.1669999361</v>
      </c>
      <c r="HA16" s="257">
        <v>3.2533339450363526E-2</v>
      </c>
      <c r="HB16" s="212">
        <v>355178670.32899994</v>
      </c>
      <c r="HC16" s="271">
        <v>73.248744959216907</v>
      </c>
      <c r="HD16" s="397">
        <v>0</v>
      </c>
      <c r="HE16" s="241">
        <v>233673798</v>
      </c>
      <c r="HF16" s="212">
        <v>233673798</v>
      </c>
      <c r="HG16" s="257">
        <v>1.218338819550373</v>
      </c>
      <c r="HH16" s="212">
        <v>0</v>
      </c>
      <c r="HI16" s="242">
        <v>233673798</v>
      </c>
      <c r="HJ16" s="234">
        <v>166010071.07699999</v>
      </c>
      <c r="HK16" s="257">
        <v>71.043511295605327</v>
      </c>
      <c r="HL16" s="212">
        <v>398082.13899999857</v>
      </c>
      <c r="HM16" s="257">
        <v>0.17035805572005064</v>
      </c>
      <c r="HN16" s="212">
        <v>166408153.21599999</v>
      </c>
      <c r="HO16" s="271">
        <v>71.213869351325386</v>
      </c>
      <c r="HP16" s="397">
        <v>0</v>
      </c>
      <c r="HQ16" s="241">
        <v>307879230</v>
      </c>
      <c r="HR16" s="212">
        <v>307879230</v>
      </c>
      <c r="HS16" s="257">
        <v>1.5016856929859919</v>
      </c>
      <c r="HT16" s="212">
        <v>0</v>
      </c>
      <c r="HU16" s="242">
        <v>307879230</v>
      </c>
      <c r="HV16" s="234">
        <v>184131574.19800001</v>
      </c>
      <c r="HW16" s="257">
        <v>59.806429358031075</v>
      </c>
      <c r="HX16" s="212">
        <v>94630.809999972582</v>
      </c>
      <c r="HY16" s="257">
        <v>3.0736340999674643E-2</v>
      </c>
      <c r="HZ16" s="212">
        <v>184226205.00799999</v>
      </c>
      <c r="IA16" s="271">
        <v>59.837165699030749</v>
      </c>
      <c r="IB16" s="397">
        <v>0</v>
      </c>
      <c r="IC16" s="241">
        <v>0</v>
      </c>
      <c r="ID16" s="212">
        <v>0</v>
      </c>
      <c r="IE16" s="257">
        <v>0</v>
      </c>
      <c r="IF16" s="212">
        <v>0</v>
      </c>
      <c r="IG16" s="242">
        <v>0</v>
      </c>
      <c r="IH16" s="234">
        <v>0</v>
      </c>
      <c r="II16" s="257">
        <v>0</v>
      </c>
      <c r="IJ16" s="212">
        <v>0</v>
      </c>
      <c r="IK16" s="257">
        <v>0</v>
      </c>
      <c r="IL16" s="212">
        <v>0</v>
      </c>
      <c r="IM16" s="271">
        <v>0</v>
      </c>
      <c r="IN16" s="397">
        <v>0</v>
      </c>
      <c r="IO16" s="241">
        <v>0</v>
      </c>
      <c r="IP16" s="212">
        <v>0</v>
      </c>
      <c r="IQ16" s="257">
        <v>0</v>
      </c>
      <c r="IR16" s="212">
        <v>0</v>
      </c>
      <c r="IS16" s="242">
        <v>0</v>
      </c>
      <c r="IT16" s="234">
        <v>0</v>
      </c>
      <c r="IU16" s="257">
        <v>0</v>
      </c>
      <c r="IV16" s="212">
        <v>0</v>
      </c>
      <c r="IW16" s="257">
        <v>0</v>
      </c>
      <c r="IX16" s="212">
        <v>0</v>
      </c>
      <c r="IY16" s="271">
        <v>0</v>
      </c>
    </row>
    <row r="17" spans="1:259" ht="14.1" customHeight="1" x14ac:dyDescent="0.2">
      <c r="A17" s="202">
        <v>111.4</v>
      </c>
      <c r="B17" s="247" t="s">
        <v>216</v>
      </c>
      <c r="C17" s="241">
        <v>0</v>
      </c>
      <c r="D17" s="233">
        <v>0</v>
      </c>
      <c r="E17" s="241">
        <v>0</v>
      </c>
      <c r="F17" s="212">
        <v>0</v>
      </c>
      <c r="G17" s="271">
        <v>0</v>
      </c>
      <c r="H17" s="234">
        <v>0</v>
      </c>
      <c r="I17" s="257">
        <v>0</v>
      </c>
      <c r="J17" s="212">
        <v>0</v>
      </c>
      <c r="K17" s="257">
        <v>0</v>
      </c>
      <c r="L17" s="212">
        <v>0</v>
      </c>
      <c r="M17" s="257">
        <v>0</v>
      </c>
      <c r="N17" s="241">
        <v>0</v>
      </c>
      <c r="O17" s="259">
        <v>0</v>
      </c>
      <c r="P17" s="241">
        <v>0</v>
      </c>
      <c r="Q17" s="271">
        <v>0</v>
      </c>
      <c r="R17" s="234">
        <v>0</v>
      </c>
      <c r="S17" s="257">
        <v>0</v>
      </c>
      <c r="T17" s="212">
        <v>0</v>
      </c>
      <c r="U17" s="257">
        <v>0</v>
      </c>
      <c r="V17" s="212">
        <v>0</v>
      </c>
      <c r="W17" s="257">
        <v>0</v>
      </c>
      <c r="X17" s="241">
        <v>0</v>
      </c>
      <c r="Y17" s="259">
        <v>0</v>
      </c>
      <c r="Z17" s="241">
        <v>0</v>
      </c>
      <c r="AA17" s="271">
        <v>0</v>
      </c>
      <c r="AB17" s="234">
        <v>0</v>
      </c>
      <c r="AC17" s="257">
        <v>0</v>
      </c>
      <c r="AD17" s="212">
        <v>0</v>
      </c>
      <c r="AE17" s="257">
        <v>0</v>
      </c>
      <c r="AF17" s="212">
        <v>0</v>
      </c>
      <c r="AG17" s="257">
        <v>0</v>
      </c>
      <c r="AH17" s="241">
        <v>0</v>
      </c>
      <c r="AI17" s="259">
        <v>0</v>
      </c>
      <c r="AJ17" s="241">
        <v>0</v>
      </c>
      <c r="AK17" s="271">
        <v>0</v>
      </c>
      <c r="AL17" s="234">
        <v>0</v>
      </c>
      <c r="AM17" s="257">
        <v>0</v>
      </c>
      <c r="AN17" s="212">
        <v>0</v>
      </c>
      <c r="AO17" s="257">
        <v>0</v>
      </c>
      <c r="AP17" s="212">
        <v>0</v>
      </c>
      <c r="AQ17" s="257">
        <v>0</v>
      </c>
      <c r="AR17" s="241">
        <v>0</v>
      </c>
      <c r="AS17" s="259">
        <v>0</v>
      </c>
      <c r="AT17" s="241">
        <v>0</v>
      </c>
      <c r="AU17" s="271">
        <v>0</v>
      </c>
      <c r="AV17" s="234">
        <v>0</v>
      </c>
      <c r="AW17" s="257">
        <v>0</v>
      </c>
      <c r="AX17" s="212">
        <v>0</v>
      </c>
      <c r="AY17" s="257">
        <v>0</v>
      </c>
      <c r="AZ17" s="212">
        <v>0</v>
      </c>
      <c r="BA17" s="257">
        <v>0</v>
      </c>
      <c r="BB17" s="241">
        <v>0</v>
      </c>
      <c r="BC17" s="259">
        <v>0</v>
      </c>
      <c r="BD17" s="241">
        <v>0</v>
      </c>
      <c r="BE17" s="271">
        <v>0</v>
      </c>
      <c r="BF17" s="234">
        <v>0</v>
      </c>
      <c r="BG17" s="257">
        <v>0</v>
      </c>
      <c r="BH17" s="212">
        <v>0</v>
      </c>
      <c r="BI17" s="257">
        <v>0</v>
      </c>
      <c r="BJ17" s="212">
        <v>0</v>
      </c>
      <c r="BK17" s="257">
        <v>0</v>
      </c>
      <c r="BL17" s="241">
        <v>0</v>
      </c>
      <c r="BM17" s="259">
        <v>0</v>
      </c>
      <c r="BN17" s="241">
        <v>0</v>
      </c>
      <c r="BO17" s="271">
        <v>0</v>
      </c>
      <c r="BP17" s="234">
        <v>0</v>
      </c>
      <c r="BQ17" s="257">
        <v>0</v>
      </c>
      <c r="BR17" s="212">
        <v>0</v>
      </c>
      <c r="BS17" s="257">
        <v>0</v>
      </c>
      <c r="BT17" s="212">
        <v>0</v>
      </c>
      <c r="BU17" s="259">
        <v>0</v>
      </c>
      <c r="BV17" s="241">
        <v>0</v>
      </c>
      <c r="BW17" s="259">
        <v>0</v>
      </c>
      <c r="BX17" s="241">
        <v>0</v>
      </c>
      <c r="BY17" s="212">
        <v>8278293.3270000005</v>
      </c>
      <c r="BZ17" s="257">
        <v>9.6742403983758593E-2</v>
      </c>
      <c r="CA17" s="212">
        <v>0</v>
      </c>
      <c r="CB17" s="242">
        <v>8278293.3270000005</v>
      </c>
      <c r="CC17" s="234">
        <v>7506430.3530000029</v>
      </c>
      <c r="CD17" s="257">
        <v>90.676061556280757</v>
      </c>
      <c r="CE17" s="212">
        <v>596988.79700000025</v>
      </c>
      <c r="CF17" s="257">
        <v>7.2114960586489048</v>
      </c>
      <c r="CG17" s="212">
        <v>8103419.1500000032</v>
      </c>
      <c r="CH17" s="271">
        <v>97.887557614929662</v>
      </c>
      <c r="CI17" s="241">
        <v>0</v>
      </c>
      <c r="CJ17" s="259">
        <v>0</v>
      </c>
      <c r="CK17" s="241">
        <v>8500667.8959999997</v>
      </c>
      <c r="CL17" s="212">
        <v>9825667.8959999997</v>
      </c>
      <c r="CM17" s="257">
        <v>9.356021978092971E-2</v>
      </c>
      <c r="CN17" s="212">
        <v>0</v>
      </c>
      <c r="CO17" s="242">
        <v>9825667.8959999997</v>
      </c>
      <c r="CP17" s="234">
        <v>7585778.7609999999</v>
      </c>
      <c r="CQ17" s="257">
        <v>77.203695884003437</v>
      </c>
      <c r="CR17" s="212">
        <v>1576273.574</v>
      </c>
      <c r="CS17" s="257">
        <v>16.042406385846771</v>
      </c>
      <c r="CT17" s="212">
        <v>9162052.3350000009</v>
      </c>
      <c r="CU17" s="271">
        <v>93.246102269850226</v>
      </c>
      <c r="CV17" s="241">
        <v>0</v>
      </c>
      <c r="CW17" s="259">
        <v>0</v>
      </c>
      <c r="CX17" s="241">
        <v>11741400</v>
      </c>
      <c r="CY17" s="212">
        <v>10176470.981000001</v>
      </c>
      <c r="CZ17" s="257">
        <v>0.11800845678265356</v>
      </c>
      <c r="DA17" s="212">
        <v>0</v>
      </c>
      <c r="DB17" s="242">
        <v>10176470.981000001</v>
      </c>
      <c r="DC17" s="234">
        <v>7379220.1439999994</v>
      </c>
      <c r="DD17" s="257">
        <v>72.51256509036763</v>
      </c>
      <c r="DE17" s="212">
        <v>2583000.2260000003</v>
      </c>
      <c r="DF17" s="257">
        <v>25.382082166033744</v>
      </c>
      <c r="DG17" s="212">
        <v>9962220.3699999992</v>
      </c>
      <c r="DH17" s="271">
        <v>97.894647256401385</v>
      </c>
      <c r="DI17" s="241">
        <v>0</v>
      </c>
      <c r="DJ17" s="259">
        <v>0</v>
      </c>
      <c r="DK17" s="241">
        <v>13390222</v>
      </c>
      <c r="DL17" s="212">
        <v>13840222</v>
      </c>
      <c r="DM17" s="257">
        <v>0.12895952168951019</v>
      </c>
      <c r="DN17" s="212">
        <v>0</v>
      </c>
      <c r="DO17" s="242">
        <v>13840222</v>
      </c>
      <c r="DP17" s="234">
        <v>9249429.5040000007</v>
      </c>
      <c r="DQ17" s="257">
        <v>66.830066049518578</v>
      </c>
      <c r="DR17" s="212">
        <v>3638262.5559999989</v>
      </c>
      <c r="DS17" s="257">
        <v>26.287602583253356</v>
      </c>
      <c r="DT17" s="212">
        <v>12887692.059999999</v>
      </c>
      <c r="DU17" s="271">
        <v>93.117668632771924</v>
      </c>
      <c r="DV17" s="241">
        <v>0</v>
      </c>
      <c r="DW17" s="259">
        <v>0</v>
      </c>
      <c r="DX17" s="241">
        <v>13707500</v>
      </c>
      <c r="DY17" s="212">
        <v>15174054.037</v>
      </c>
      <c r="DZ17" s="257">
        <v>0.10746553049654992</v>
      </c>
      <c r="EA17" s="212">
        <v>0</v>
      </c>
      <c r="EB17" s="242">
        <v>15174054.037</v>
      </c>
      <c r="EC17" s="234">
        <v>11169345.084000001</v>
      </c>
      <c r="ED17" s="257">
        <v>73.608180495238599</v>
      </c>
      <c r="EE17" s="212">
        <v>2904284.4349999991</v>
      </c>
      <c r="EF17" s="257">
        <v>19.139805538574407</v>
      </c>
      <c r="EG17" s="212">
        <v>14073629.518999999</v>
      </c>
      <c r="EH17" s="271">
        <v>92.747986033813007</v>
      </c>
      <c r="EI17" s="241">
        <v>0</v>
      </c>
      <c r="EJ17" s="259">
        <v>0</v>
      </c>
      <c r="EK17" s="241">
        <v>19376470</v>
      </c>
      <c r="EL17" s="212">
        <v>19481672.434999999</v>
      </c>
      <c r="EM17" s="257">
        <v>0.12432507449134633</v>
      </c>
      <c r="EN17" s="212">
        <v>0</v>
      </c>
      <c r="EO17" s="242">
        <v>19481672.434999999</v>
      </c>
      <c r="EP17" s="234">
        <v>15877197.704999998</v>
      </c>
      <c r="EQ17" s="257">
        <v>81.498124752758159</v>
      </c>
      <c r="ER17" s="212">
        <v>2350016.544999999</v>
      </c>
      <c r="ES17" s="257">
        <v>12.062704333217576</v>
      </c>
      <c r="ET17" s="212">
        <v>18227214.249999996</v>
      </c>
      <c r="EU17" s="271">
        <v>93.56082908597574</v>
      </c>
      <c r="EV17" s="397">
        <v>0</v>
      </c>
      <c r="EW17" s="241">
        <v>22198398.000999998</v>
      </c>
      <c r="EX17" s="212">
        <v>21931538.057000004</v>
      </c>
      <c r="EY17" s="257">
        <v>0.12891479139580109</v>
      </c>
      <c r="EZ17" s="257">
        <v>0</v>
      </c>
      <c r="FA17" s="212">
        <v>21931538.057000004</v>
      </c>
      <c r="FB17" s="242">
        <v>15492919.993999999</v>
      </c>
      <c r="FC17" s="260">
        <v>70.642195516492933</v>
      </c>
      <c r="FD17" s="257">
        <v>4501679.3600000003</v>
      </c>
      <c r="FE17" s="257">
        <v>20.52605407017122</v>
      </c>
      <c r="FF17" s="257">
        <v>19994599.353999998</v>
      </c>
      <c r="FG17" s="271">
        <v>91.16824958666416</v>
      </c>
      <c r="FH17" s="397">
        <v>0</v>
      </c>
      <c r="FI17" s="241">
        <v>27569580.997000001</v>
      </c>
      <c r="FJ17" s="212">
        <v>26606900.312000003</v>
      </c>
      <c r="FK17" s="257">
        <v>0.13749888981140199</v>
      </c>
      <c r="FL17" s="257">
        <v>0</v>
      </c>
      <c r="FM17" s="212">
        <v>26606900.312000003</v>
      </c>
      <c r="FN17" s="242">
        <v>20129367.752999999</v>
      </c>
      <c r="FO17" s="260">
        <v>75.654689260896106</v>
      </c>
      <c r="FP17" s="257">
        <v>5310664.5379999988</v>
      </c>
      <c r="FQ17" s="257">
        <v>19.959726521036465</v>
      </c>
      <c r="FR17" s="257">
        <v>25440032.290999997</v>
      </c>
      <c r="FS17" s="271">
        <v>95.614415781932564</v>
      </c>
      <c r="FT17" s="397">
        <v>0</v>
      </c>
      <c r="FU17" s="241">
        <v>29174935</v>
      </c>
      <c r="FV17" s="212">
        <v>29174935</v>
      </c>
      <c r="FW17" s="257">
        <v>0.18349218417173219</v>
      </c>
      <c r="FX17" s="257">
        <v>0</v>
      </c>
      <c r="FY17" s="212">
        <v>29174935</v>
      </c>
      <c r="FZ17" s="427">
        <v>20822474.196999997</v>
      </c>
      <c r="GA17" s="260">
        <v>71.37110741463519</v>
      </c>
      <c r="GB17" s="257">
        <v>5662005.0419999994</v>
      </c>
      <c r="GC17" s="257">
        <v>19.407087083484502</v>
      </c>
      <c r="GD17" s="257">
        <v>26484479.238999996</v>
      </c>
      <c r="GE17" s="271">
        <v>90.778194498119689</v>
      </c>
      <c r="GF17" s="397">
        <v>0</v>
      </c>
      <c r="GG17" s="241">
        <v>33758581</v>
      </c>
      <c r="GH17" s="212">
        <v>30472742.076000001</v>
      </c>
      <c r="GI17" s="257">
        <v>0.18773422900904077</v>
      </c>
      <c r="GJ17" s="257">
        <v>0</v>
      </c>
      <c r="GK17" s="242">
        <v>30472742.076000001</v>
      </c>
      <c r="GL17" s="234">
        <v>20913768.055</v>
      </c>
      <c r="GM17" s="257">
        <v>68.631067079032107</v>
      </c>
      <c r="GN17" s="212">
        <v>3535395.8960000025</v>
      </c>
      <c r="GO17" s="257">
        <v>11.60183053819906</v>
      </c>
      <c r="GP17" s="212">
        <v>24449163.951000001</v>
      </c>
      <c r="GQ17" s="271">
        <v>80.23289761723116</v>
      </c>
      <c r="GR17" s="397">
        <v>0</v>
      </c>
      <c r="GS17" s="241">
        <v>26736223</v>
      </c>
      <c r="GT17" s="212">
        <v>32173238.976999998</v>
      </c>
      <c r="GU17" s="257">
        <v>0.15570247728470432</v>
      </c>
      <c r="GV17" s="212">
        <v>0</v>
      </c>
      <c r="GW17" s="242">
        <v>32173238.976999998</v>
      </c>
      <c r="GX17" s="234">
        <v>16492186.219000001</v>
      </c>
      <c r="GY17" s="257">
        <v>51.260571653323225</v>
      </c>
      <c r="GZ17" s="212">
        <v>7165004.4269999955</v>
      </c>
      <c r="HA17" s="257">
        <v>22.270074928179014</v>
      </c>
      <c r="HB17" s="212">
        <v>23657190.645999998</v>
      </c>
      <c r="HC17" s="271">
        <v>73.530646581502239</v>
      </c>
      <c r="HD17" s="397">
        <v>0</v>
      </c>
      <c r="HE17" s="241">
        <v>29987481</v>
      </c>
      <c r="HF17" s="212">
        <v>30729481</v>
      </c>
      <c r="HG17" s="257">
        <v>0.16021873195614175</v>
      </c>
      <c r="HH17" s="212">
        <v>0</v>
      </c>
      <c r="HI17" s="242">
        <v>30729481</v>
      </c>
      <c r="HJ17" s="234">
        <v>17003740.295999996</v>
      </c>
      <c r="HK17" s="257">
        <v>55.33363969277579</v>
      </c>
      <c r="HL17" s="212">
        <v>6477189.155000004</v>
      </c>
      <c r="HM17" s="257">
        <v>21.078094859460865</v>
      </c>
      <c r="HN17" s="212">
        <v>23480929.451000001</v>
      </c>
      <c r="HO17" s="271">
        <v>76.411734552236666</v>
      </c>
      <c r="HP17" s="397">
        <v>0</v>
      </c>
      <c r="HQ17" s="241">
        <v>28698200</v>
      </c>
      <c r="HR17" s="212">
        <v>29198200</v>
      </c>
      <c r="HS17" s="257">
        <v>0.14241467084656406</v>
      </c>
      <c r="HT17" s="212">
        <v>0</v>
      </c>
      <c r="HU17" s="242">
        <v>29198200</v>
      </c>
      <c r="HV17" s="234">
        <v>19280422.607999999</v>
      </c>
      <c r="HW17" s="257">
        <v>66.032915070107052</v>
      </c>
      <c r="HX17" s="212">
        <v>6666017.8170000017</v>
      </c>
      <c r="HY17" s="257">
        <v>22.830235483694207</v>
      </c>
      <c r="HZ17" s="212">
        <v>25946440.425000001</v>
      </c>
      <c r="IA17" s="271">
        <v>88.863150553801262</v>
      </c>
      <c r="IB17" s="397">
        <v>0</v>
      </c>
      <c r="IC17" s="241">
        <v>0</v>
      </c>
      <c r="ID17" s="212">
        <v>0</v>
      </c>
      <c r="IE17" s="257">
        <v>0</v>
      </c>
      <c r="IF17" s="212">
        <v>0</v>
      </c>
      <c r="IG17" s="242">
        <v>0</v>
      </c>
      <c r="IH17" s="234">
        <v>0</v>
      </c>
      <c r="II17" s="257">
        <v>0</v>
      </c>
      <c r="IJ17" s="212">
        <v>0</v>
      </c>
      <c r="IK17" s="257">
        <v>0</v>
      </c>
      <c r="IL17" s="212">
        <v>0</v>
      </c>
      <c r="IM17" s="271">
        <v>0</v>
      </c>
      <c r="IN17" s="397">
        <v>0</v>
      </c>
      <c r="IO17" s="241">
        <v>0</v>
      </c>
      <c r="IP17" s="212">
        <v>0</v>
      </c>
      <c r="IQ17" s="257">
        <v>0</v>
      </c>
      <c r="IR17" s="212">
        <v>0</v>
      </c>
      <c r="IS17" s="242">
        <v>0</v>
      </c>
      <c r="IT17" s="234">
        <v>0</v>
      </c>
      <c r="IU17" s="257">
        <v>0</v>
      </c>
      <c r="IV17" s="212">
        <v>0</v>
      </c>
      <c r="IW17" s="257">
        <v>0</v>
      </c>
      <c r="IX17" s="212">
        <v>0</v>
      </c>
      <c r="IY17" s="271">
        <v>0</v>
      </c>
    </row>
    <row r="18" spans="1:259" ht="14.1" customHeight="1" x14ac:dyDescent="0.2">
      <c r="A18" s="202">
        <v>112</v>
      </c>
      <c r="B18" s="247" t="s">
        <v>217</v>
      </c>
      <c r="C18" s="241">
        <v>0</v>
      </c>
      <c r="D18" s="233">
        <v>0</v>
      </c>
      <c r="E18" s="241">
        <v>0</v>
      </c>
      <c r="F18" s="212">
        <v>104641398.2</v>
      </c>
      <c r="G18" s="367">
        <v>3.1782520873890259</v>
      </c>
      <c r="H18" s="234">
        <v>95188961</v>
      </c>
      <c r="I18" s="256">
        <v>90.966828270075624</v>
      </c>
      <c r="J18" s="212">
        <v>9152793.6999999993</v>
      </c>
      <c r="K18" s="256">
        <v>8.7468190003600306</v>
      </c>
      <c r="L18" s="212">
        <v>104341754.7</v>
      </c>
      <c r="M18" s="256">
        <v>99.713647270435644</v>
      </c>
      <c r="N18" s="241">
        <v>0</v>
      </c>
      <c r="O18" s="262">
        <v>0</v>
      </c>
      <c r="P18" s="241">
        <v>272483735.15600002</v>
      </c>
      <c r="Q18" s="367">
        <v>5.4344654176662166</v>
      </c>
      <c r="R18" s="234">
        <v>193395251.73500001</v>
      </c>
      <c r="S18" s="256">
        <v>70.974970900292107</v>
      </c>
      <c r="T18" s="212">
        <v>66491521.740000002</v>
      </c>
      <c r="U18" s="256">
        <v>24.402014931985889</v>
      </c>
      <c r="V18" s="212">
        <v>259886773.47500002</v>
      </c>
      <c r="W18" s="256">
        <v>95.376985832277995</v>
      </c>
      <c r="X18" s="241">
        <v>0</v>
      </c>
      <c r="Y18" s="262">
        <v>0</v>
      </c>
      <c r="Z18" s="241">
        <v>479603636</v>
      </c>
      <c r="AA18" s="367">
        <v>7.7659569892082043</v>
      </c>
      <c r="AB18" s="234">
        <v>409940913</v>
      </c>
      <c r="AC18" s="256">
        <v>85.474938517772202</v>
      </c>
      <c r="AD18" s="212">
        <v>45789617</v>
      </c>
      <c r="AE18" s="256">
        <v>9.5473873763542514</v>
      </c>
      <c r="AF18" s="212">
        <v>455730530</v>
      </c>
      <c r="AG18" s="256">
        <v>95.022325894126453</v>
      </c>
      <c r="AH18" s="241">
        <v>0</v>
      </c>
      <c r="AI18" s="262">
        <v>0</v>
      </c>
      <c r="AJ18" s="241">
        <v>627493946</v>
      </c>
      <c r="AK18" s="367">
        <v>11.318169537037722</v>
      </c>
      <c r="AL18" s="234">
        <v>510326404</v>
      </c>
      <c r="AM18" s="256">
        <v>81.32770160622394</v>
      </c>
      <c r="AN18" s="212">
        <v>80334041</v>
      </c>
      <c r="AO18" s="256">
        <v>12.80236112429362</v>
      </c>
      <c r="AP18" s="212">
        <v>590660445</v>
      </c>
      <c r="AQ18" s="256">
        <v>94.130062730517565</v>
      </c>
      <c r="AR18" s="241">
        <v>0</v>
      </c>
      <c r="AS18" s="262">
        <v>0</v>
      </c>
      <c r="AT18" s="241">
        <v>805801455.78900003</v>
      </c>
      <c r="AU18" s="367">
        <v>10.130831564410023</v>
      </c>
      <c r="AV18" s="234">
        <v>684186857.14499998</v>
      </c>
      <c r="AW18" s="256">
        <v>84.907622371453627</v>
      </c>
      <c r="AX18" s="212">
        <v>119455455.59799999</v>
      </c>
      <c r="AY18" s="256">
        <v>14.824427871135484</v>
      </c>
      <c r="AZ18" s="212">
        <v>803642312.74300003</v>
      </c>
      <c r="BA18" s="256">
        <v>99.732050242589111</v>
      </c>
      <c r="BB18" s="241">
        <v>0</v>
      </c>
      <c r="BC18" s="262">
        <v>0</v>
      </c>
      <c r="BD18" s="241">
        <v>860277265.995</v>
      </c>
      <c r="BE18" s="367">
        <v>11.142686239359223</v>
      </c>
      <c r="BF18" s="234">
        <v>797648539.59199989</v>
      </c>
      <c r="BG18" s="256">
        <v>92.719937062318678</v>
      </c>
      <c r="BH18" s="212">
        <v>60467674.037000038</v>
      </c>
      <c r="BI18" s="256">
        <v>7.0288587676512515</v>
      </c>
      <c r="BJ18" s="212">
        <v>858116213.62899995</v>
      </c>
      <c r="BK18" s="256">
        <v>99.748795829969936</v>
      </c>
      <c r="BL18" s="241">
        <v>0</v>
      </c>
      <c r="BM18" s="259">
        <v>0</v>
      </c>
      <c r="BN18" s="241">
        <v>885412272.79299998</v>
      </c>
      <c r="BO18" s="367">
        <v>11.233805653662351</v>
      </c>
      <c r="BP18" s="234">
        <v>840476024.13099992</v>
      </c>
      <c r="BQ18" s="256">
        <v>94.924822024405614</v>
      </c>
      <c r="BR18" s="212">
        <v>43665961.855000027</v>
      </c>
      <c r="BS18" s="256">
        <v>4.9317095771958721</v>
      </c>
      <c r="BT18" s="212">
        <v>884141985.98599994</v>
      </c>
      <c r="BU18" s="262">
        <v>99.856531601601489</v>
      </c>
      <c r="BV18" s="241">
        <v>0</v>
      </c>
      <c r="BW18" s="259">
        <v>0</v>
      </c>
      <c r="BX18" s="241">
        <v>948157646.41200006</v>
      </c>
      <c r="BY18" s="212">
        <v>919605849.74900007</v>
      </c>
      <c r="BZ18" s="257">
        <v>10.746765922401263</v>
      </c>
      <c r="CA18" s="212">
        <v>840415.52200000011</v>
      </c>
      <c r="CB18" s="242">
        <v>918765434.22700012</v>
      </c>
      <c r="CC18" s="234">
        <v>874112880.051</v>
      </c>
      <c r="CD18" s="257">
        <v>95.052992571717866</v>
      </c>
      <c r="CE18" s="212">
        <v>42949010.275999859</v>
      </c>
      <c r="CF18" s="257">
        <v>4.6703715823167595</v>
      </c>
      <c r="CG18" s="212">
        <v>917061890.3269999</v>
      </c>
      <c r="CH18" s="271">
        <v>99.723364154034627</v>
      </c>
      <c r="CI18" s="241">
        <v>0</v>
      </c>
      <c r="CJ18" s="259">
        <v>0</v>
      </c>
      <c r="CK18" s="241">
        <v>992475717.153</v>
      </c>
      <c r="CL18" s="212">
        <v>1012516710.054</v>
      </c>
      <c r="CM18" s="257">
        <v>9.6412057609926904</v>
      </c>
      <c r="CN18" s="212">
        <v>0</v>
      </c>
      <c r="CO18" s="242">
        <v>1012516710.054</v>
      </c>
      <c r="CP18" s="234">
        <v>907551900.91500008</v>
      </c>
      <c r="CQ18" s="257">
        <v>89.633276360110443</v>
      </c>
      <c r="CR18" s="212">
        <v>97807582.863000035</v>
      </c>
      <c r="CS18" s="257">
        <v>9.6598487602030509</v>
      </c>
      <c r="CT18" s="212">
        <v>1005359483.7780001</v>
      </c>
      <c r="CU18" s="271">
        <v>99.293125120313491</v>
      </c>
      <c r="CV18" s="241">
        <v>0</v>
      </c>
      <c r="CW18" s="259">
        <v>0</v>
      </c>
      <c r="CX18" s="241">
        <v>1141374878.3359997</v>
      </c>
      <c r="CY18" s="212">
        <v>1141187363.4809997</v>
      </c>
      <c r="CZ18" s="257">
        <v>13.233444080535712</v>
      </c>
      <c r="DA18" s="212">
        <v>0</v>
      </c>
      <c r="DB18" s="242">
        <v>1141187363.4809997</v>
      </c>
      <c r="DC18" s="234">
        <v>1006650517.2659998</v>
      </c>
      <c r="DD18" s="257">
        <v>88.210801265392746</v>
      </c>
      <c r="DE18" s="212">
        <v>126873229.96300007</v>
      </c>
      <c r="DF18" s="257">
        <v>11.117651143278932</v>
      </c>
      <c r="DG18" s="212">
        <v>1133523747.2289999</v>
      </c>
      <c r="DH18" s="271">
        <v>99.32845240867168</v>
      </c>
      <c r="DI18" s="241">
        <v>0</v>
      </c>
      <c r="DJ18" s="259">
        <v>0</v>
      </c>
      <c r="DK18" s="241">
        <v>1473088542.2920001</v>
      </c>
      <c r="DL18" s="212">
        <v>1465541169.993</v>
      </c>
      <c r="DM18" s="257">
        <v>13.655524333250032</v>
      </c>
      <c r="DN18" s="212">
        <v>0</v>
      </c>
      <c r="DO18" s="242">
        <v>1465541169.993</v>
      </c>
      <c r="DP18" s="234">
        <v>1180993055.6460001</v>
      </c>
      <c r="DQ18" s="257">
        <v>80.584092745183071</v>
      </c>
      <c r="DR18" s="212">
        <v>269434780.97900015</v>
      </c>
      <c r="DS18" s="257">
        <v>18.384661345289064</v>
      </c>
      <c r="DT18" s="212">
        <v>1450427836.6250002</v>
      </c>
      <c r="DU18" s="271">
        <v>98.968754090472117</v>
      </c>
      <c r="DV18" s="241">
        <v>0</v>
      </c>
      <c r="DW18" s="259">
        <v>0</v>
      </c>
      <c r="DX18" s="241">
        <v>1804315533.8699999</v>
      </c>
      <c r="DY18" s="212">
        <v>1963192417.1370001</v>
      </c>
      <c r="DZ18" s="257">
        <v>13.903701282465114</v>
      </c>
      <c r="EA18" s="212">
        <v>0</v>
      </c>
      <c r="EB18" s="242">
        <v>1963192417.1370001</v>
      </c>
      <c r="EC18" s="234">
        <v>1691563047.3050001</v>
      </c>
      <c r="ED18" s="257">
        <v>86.1638947124639</v>
      </c>
      <c r="EE18" s="212">
        <v>237711193.46200001</v>
      </c>
      <c r="EF18" s="257">
        <v>12.108400143917809</v>
      </c>
      <c r="EG18" s="212">
        <v>1929274240.7670002</v>
      </c>
      <c r="EH18" s="271">
        <v>98.27229485638172</v>
      </c>
      <c r="EI18" s="241">
        <v>0</v>
      </c>
      <c r="EJ18" s="259">
        <v>0</v>
      </c>
      <c r="EK18" s="241">
        <v>2032621029.648</v>
      </c>
      <c r="EL18" s="212">
        <v>2085986725.1320002</v>
      </c>
      <c r="EM18" s="257">
        <v>13.312022150833148</v>
      </c>
      <c r="EN18" s="212">
        <v>0</v>
      </c>
      <c r="EO18" s="242">
        <v>2085986725.1320002</v>
      </c>
      <c r="EP18" s="234">
        <v>1813401887.069</v>
      </c>
      <c r="EQ18" s="257">
        <v>86.932570817498799</v>
      </c>
      <c r="ER18" s="212">
        <v>252660587.53199995</v>
      </c>
      <c r="ES18" s="257">
        <v>12.112281659702878</v>
      </c>
      <c r="ET18" s="212">
        <v>2066062474.6009998</v>
      </c>
      <c r="EU18" s="271">
        <v>99.044852477201658</v>
      </c>
      <c r="EV18" s="397">
        <v>0</v>
      </c>
      <c r="EW18" s="241">
        <v>2077933413.9990001</v>
      </c>
      <c r="EX18" s="212">
        <v>2052037159.3340001</v>
      </c>
      <c r="EY18" s="257">
        <v>12.061987702113802</v>
      </c>
      <c r="EZ18" s="257">
        <v>0</v>
      </c>
      <c r="FA18" s="212">
        <v>2052037159.3340001</v>
      </c>
      <c r="FB18" s="242">
        <v>1873209588.5099998</v>
      </c>
      <c r="FC18" s="260">
        <v>91.285363912121369</v>
      </c>
      <c r="FD18" s="257">
        <v>170146413.50800067</v>
      </c>
      <c r="FE18" s="257">
        <v>8.2915854001017522</v>
      </c>
      <c r="FF18" s="257">
        <v>2043356002.0180004</v>
      </c>
      <c r="FG18" s="271">
        <v>99.576949312223121</v>
      </c>
      <c r="FH18" s="397">
        <v>0</v>
      </c>
      <c r="FI18" s="241">
        <v>2099104852</v>
      </c>
      <c r="FJ18" s="212">
        <v>2087165426.8840001</v>
      </c>
      <c r="FK18" s="257">
        <v>10.786033911656311</v>
      </c>
      <c r="FL18" s="257">
        <v>0</v>
      </c>
      <c r="FM18" s="212">
        <v>2087165426.8840001</v>
      </c>
      <c r="FN18" s="242">
        <v>1970426954.8550003</v>
      </c>
      <c r="FO18" s="260">
        <v>94.406841425919808</v>
      </c>
      <c r="FP18" s="257">
        <v>96965655.496000439</v>
      </c>
      <c r="FQ18" s="257">
        <v>4.6458059455672256</v>
      </c>
      <c r="FR18" s="257">
        <v>2067392610.3510008</v>
      </c>
      <c r="FS18" s="271">
        <v>99.052647371487041</v>
      </c>
      <c r="FT18" s="397">
        <v>0</v>
      </c>
      <c r="FU18" s="241">
        <v>2286720744.9629998</v>
      </c>
      <c r="FV18" s="212">
        <v>2158523956.8614998</v>
      </c>
      <c r="FW18" s="257">
        <v>13.575772334420844</v>
      </c>
      <c r="FX18" s="257">
        <v>0</v>
      </c>
      <c r="FY18" s="212">
        <v>2158523956.8614998</v>
      </c>
      <c r="FZ18" s="427">
        <v>1997660159.4700003</v>
      </c>
      <c r="GA18" s="260">
        <v>92.547509288458585</v>
      </c>
      <c r="GB18" s="257">
        <v>113305022.23299941</v>
      </c>
      <c r="GC18" s="257">
        <v>5.2491899324455611</v>
      </c>
      <c r="GD18" s="257">
        <v>2110965181.7029996</v>
      </c>
      <c r="GE18" s="271">
        <v>97.796699220904131</v>
      </c>
      <c r="GF18" s="397">
        <v>0</v>
      </c>
      <c r="GG18" s="241">
        <v>2306395000</v>
      </c>
      <c r="GH18" s="212">
        <v>2249807310.5890002</v>
      </c>
      <c r="GI18" s="257">
        <v>13.860447472004175</v>
      </c>
      <c r="GJ18" s="257">
        <v>0</v>
      </c>
      <c r="GK18" s="242">
        <v>2249807310.5890002</v>
      </c>
      <c r="GL18" s="234">
        <v>2010416419.5979998</v>
      </c>
      <c r="GM18" s="257">
        <v>89.359493594661316</v>
      </c>
      <c r="GN18" s="212">
        <v>159398113.43700004</v>
      </c>
      <c r="GO18" s="257">
        <v>7.0849673519493352</v>
      </c>
      <c r="GP18" s="212">
        <v>2169814533.0349998</v>
      </c>
      <c r="GQ18" s="271">
        <v>96.444460946610661</v>
      </c>
      <c r="GR18" s="397">
        <v>0</v>
      </c>
      <c r="GS18" s="241">
        <v>2555906259</v>
      </c>
      <c r="GT18" s="212">
        <v>2514165067.8139997</v>
      </c>
      <c r="GU18" s="257">
        <v>12.167308664233481</v>
      </c>
      <c r="GV18" s="212">
        <v>0</v>
      </c>
      <c r="GW18" s="242">
        <v>2514165067.8139997</v>
      </c>
      <c r="GX18" s="234">
        <v>2107470490.53</v>
      </c>
      <c r="GY18" s="257">
        <v>83.823871292682867</v>
      </c>
      <c r="GZ18" s="212">
        <v>217886622.33400005</v>
      </c>
      <c r="HA18" s="257">
        <v>8.6663610565334412</v>
      </c>
      <c r="HB18" s="212">
        <v>2325357112.8639998</v>
      </c>
      <c r="HC18" s="271">
        <v>92.490232349216299</v>
      </c>
      <c r="HD18" s="397">
        <v>0</v>
      </c>
      <c r="HE18" s="241">
        <v>3189375847</v>
      </c>
      <c r="HF18" s="212">
        <v>2985657467.3470001</v>
      </c>
      <c r="HG18" s="257">
        <v>15.56675342072071</v>
      </c>
      <c r="HH18" s="212">
        <v>0</v>
      </c>
      <c r="HI18" s="242">
        <v>2985657467.3470001</v>
      </c>
      <c r="HJ18" s="234">
        <v>2182634359.7649999</v>
      </c>
      <c r="HK18" s="257">
        <v>73.103977386409582</v>
      </c>
      <c r="HL18" s="212">
        <v>591034101.77700031</v>
      </c>
      <c r="HM18" s="257">
        <v>19.795777253114778</v>
      </c>
      <c r="HN18" s="212">
        <v>2773668461.5420003</v>
      </c>
      <c r="HO18" s="271">
        <v>92.89975463952436</v>
      </c>
      <c r="HP18" s="397">
        <v>0</v>
      </c>
      <c r="HQ18" s="241">
        <v>2918213613</v>
      </c>
      <c r="HR18" s="212">
        <v>2918213613</v>
      </c>
      <c r="HS18" s="257">
        <v>14.233631907287347</v>
      </c>
      <c r="HT18" s="212">
        <v>0</v>
      </c>
      <c r="HU18" s="242">
        <v>2918213613</v>
      </c>
      <c r="HV18" s="234">
        <v>2304806999.2309999</v>
      </c>
      <c r="HW18" s="257">
        <v>78.980064686272158</v>
      </c>
      <c r="HX18" s="212">
        <v>276450070.93599987</v>
      </c>
      <c r="HY18" s="257">
        <v>9.4732637016178529</v>
      </c>
      <c r="HZ18" s="212">
        <v>2581257070.1669998</v>
      </c>
      <c r="IA18" s="271">
        <v>88.453328387890025</v>
      </c>
      <c r="IB18" s="397">
        <v>0</v>
      </c>
      <c r="IC18" s="241">
        <v>3263249788</v>
      </c>
      <c r="ID18" s="212">
        <v>3263249788</v>
      </c>
      <c r="IE18" s="257">
        <v>13.456448009748263</v>
      </c>
      <c r="IF18" s="212">
        <v>0</v>
      </c>
      <c r="IG18" s="242">
        <v>3263249788</v>
      </c>
      <c r="IH18" s="234">
        <v>2718102131.6389999</v>
      </c>
      <c r="II18" s="257">
        <v>83.294332589381298</v>
      </c>
      <c r="IJ18" s="212">
        <v>452641807.95700026</v>
      </c>
      <c r="IK18" s="257">
        <v>13.870890595672666</v>
      </c>
      <c r="IL18" s="212">
        <v>3170743939.5960002</v>
      </c>
      <c r="IM18" s="271">
        <v>97.165223185053961</v>
      </c>
      <c r="IN18" s="397">
        <v>0</v>
      </c>
      <c r="IO18" s="241">
        <v>2990645830</v>
      </c>
      <c r="IP18" s="212">
        <v>3130528334.9809999</v>
      </c>
      <c r="IQ18" s="257">
        <v>14.488310118948558</v>
      </c>
      <c r="IR18" s="212">
        <v>0</v>
      </c>
      <c r="IS18" s="242">
        <v>3130528334.9809999</v>
      </c>
      <c r="IT18" s="234">
        <v>2892599793.2509999</v>
      </c>
      <c r="IU18" s="257">
        <v>92.399732049336521</v>
      </c>
      <c r="IV18" s="212">
        <v>179538814.98899984</v>
      </c>
      <c r="IW18" s="257">
        <v>5.7350963089139233</v>
      </c>
      <c r="IX18" s="212">
        <v>3072138608.2399998</v>
      </c>
      <c r="IY18" s="271">
        <v>98.134828358250445</v>
      </c>
    </row>
    <row r="19" spans="1:259" s="216" customFormat="1" ht="14.1" customHeight="1" x14ac:dyDescent="0.2">
      <c r="A19" s="213">
        <v>113</v>
      </c>
      <c r="B19" s="248" t="s">
        <v>237</v>
      </c>
      <c r="C19" s="243">
        <v>0</v>
      </c>
      <c r="D19" s="235">
        <v>0</v>
      </c>
      <c r="E19" s="243">
        <v>0</v>
      </c>
      <c r="F19" s="214">
        <v>0</v>
      </c>
      <c r="G19" s="276">
        <v>0</v>
      </c>
      <c r="H19" s="236">
        <v>0</v>
      </c>
      <c r="I19" s="258">
        <v>0</v>
      </c>
      <c r="J19" s="214">
        <v>0</v>
      </c>
      <c r="K19" s="258">
        <v>0</v>
      </c>
      <c r="L19" s="214">
        <v>0</v>
      </c>
      <c r="M19" s="258">
        <v>0</v>
      </c>
      <c r="N19" s="243">
        <v>0</v>
      </c>
      <c r="O19" s="263">
        <v>0</v>
      </c>
      <c r="P19" s="243">
        <v>0</v>
      </c>
      <c r="Q19" s="276">
        <v>0</v>
      </c>
      <c r="R19" s="236">
        <v>0</v>
      </c>
      <c r="S19" s="258">
        <v>0</v>
      </c>
      <c r="T19" s="214">
        <v>0</v>
      </c>
      <c r="U19" s="258">
        <v>0</v>
      </c>
      <c r="V19" s="214">
        <v>0</v>
      </c>
      <c r="W19" s="258">
        <v>0</v>
      </c>
      <c r="X19" s="243">
        <v>0</v>
      </c>
      <c r="Y19" s="263">
        <v>0</v>
      </c>
      <c r="Z19" s="243">
        <v>0</v>
      </c>
      <c r="AA19" s="276">
        <v>0</v>
      </c>
      <c r="AB19" s="236">
        <v>0</v>
      </c>
      <c r="AC19" s="258">
        <v>0</v>
      </c>
      <c r="AD19" s="214">
        <v>0</v>
      </c>
      <c r="AE19" s="258">
        <v>0</v>
      </c>
      <c r="AF19" s="214">
        <v>0</v>
      </c>
      <c r="AG19" s="258">
        <v>0</v>
      </c>
      <c r="AH19" s="243">
        <v>0</v>
      </c>
      <c r="AI19" s="263">
        <v>0</v>
      </c>
      <c r="AJ19" s="243">
        <v>0</v>
      </c>
      <c r="AK19" s="276">
        <v>0</v>
      </c>
      <c r="AL19" s="236">
        <v>0</v>
      </c>
      <c r="AM19" s="258">
        <v>0</v>
      </c>
      <c r="AN19" s="214">
        <v>0</v>
      </c>
      <c r="AO19" s="258">
        <v>0</v>
      </c>
      <c r="AP19" s="214">
        <v>0</v>
      </c>
      <c r="AQ19" s="258">
        <v>0</v>
      </c>
      <c r="AR19" s="243">
        <v>0</v>
      </c>
      <c r="AS19" s="263">
        <v>0</v>
      </c>
      <c r="AT19" s="243">
        <v>0</v>
      </c>
      <c r="AU19" s="276">
        <v>0</v>
      </c>
      <c r="AV19" s="236">
        <v>0</v>
      </c>
      <c r="AW19" s="258">
        <v>0</v>
      </c>
      <c r="AX19" s="214">
        <v>0</v>
      </c>
      <c r="AY19" s="258">
        <v>0</v>
      </c>
      <c r="AZ19" s="214">
        <v>0</v>
      </c>
      <c r="BA19" s="258">
        <v>0</v>
      </c>
      <c r="BB19" s="243">
        <v>0</v>
      </c>
      <c r="BC19" s="263">
        <v>0</v>
      </c>
      <c r="BD19" s="243">
        <v>0</v>
      </c>
      <c r="BE19" s="276">
        <v>0</v>
      </c>
      <c r="BF19" s="236">
        <v>0</v>
      </c>
      <c r="BG19" s="258">
        <v>0</v>
      </c>
      <c r="BH19" s="214">
        <v>0</v>
      </c>
      <c r="BI19" s="258">
        <v>0</v>
      </c>
      <c r="BJ19" s="214">
        <v>0</v>
      </c>
      <c r="BK19" s="258">
        <v>0</v>
      </c>
      <c r="BL19" s="243">
        <v>0</v>
      </c>
      <c r="BM19" s="370">
        <v>0</v>
      </c>
      <c r="BN19" s="243">
        <v>0</v>
      </c>
      <c r="BO19" s="276">
        <v>0</v>
      </c>
      <c r="BP19" s="236">
        <v>0</v>
      </c>
      <c r="BQ19" s="258">
        <v>0</v>
      </c>
      <c r="BR19" s="214">
        <v>0</v>
      </c>
      <c r="BS19" s="258">
        <v>0</v>
      </c>
      <c r="BT19" s="214">
        <v>0</v>
      </c>
      <c r="BU19" s="263">
        <v>0</v>
      </c>
      <c r="BV19" s="243">
        <v>0</v>
      </c>
      <c r="BW19" s="370">
        <v>0</v>
      </c>
      <c r="BX19" s="243">
        <v>0</v>
      </c>
      <c r="BY19" s="214">
        <v>0</v>
      </c>
      <c r="BZ19" s="267">
        <v>0</v>
      </c>
      <c r="CA19" s="214">
        <v>0</v>
      </c>
      <c r="CB19" s="380">
        <v>0</v>
      </c>
      <c r="CC19" s="236">
        <v>0</v>
      </c>
      <c r="CD19" s="267">
        <v>0</v>
      </c>
      <c r="CE19" s="214">
        <v>0</v>
      </c>
      <c r="CF19" s="267">
        <v>0</v>
      </c>
      <c r="CG19" s="214">
        <v>0</v>
      </c>
      <c r="CH19" s="272">
        <v>0</v>
      </c>
      <c r="CI19" s="243">
        <v>0</v>
      </c>
      <c r="CJ19" s="370">
        <v>0</v>
      </c>
      <c r="CK19" s="243">
        <v>0</v>
      </c>
      <c r="CL19" s="214">
        <v>0</v>
      </c>
      <c r="CM19" s="267">
        <v>0</v>
      </c>
      <c r="CN19" s="214">
        <v>0</v>
      </c>
      <c r="CO19" s="380">
        <v>0</v>
      </c>
      <c r="CP19" s="236">
        <v>0</v>
      </c>
      <c r="CQ19" s="267">
        <v>0</v>
      </c>
      <c r="CR19" s="214">
        <v>0</v>
      </c>
      <c r="CS19" s="267">
        <v>0</v>
      </c>
      <c r="CT19" s="214">
        <v>0</v>
      </c>
      <c r="CU19" s="272">
        <v>0</v>
      </c>
      <c r="CV19" s="243">
        <v>0</v>
      </c>
      <c r="CW19" s="370">
        <v>0</v>
      </c>
      <c r="CX19" s="243">
        <v>0</v>
      </c>
      <c r="CY19" s="214">
        <v>0</v>
      </c>
      <c r="CZ19" s="267">
        <v>0</v>
      </c>
      <c r="DA19" s="214">
        <v>0</v>
      </c>
      <c r="DB19" s="380">
        <v>0</v>
      </c>
      <c r="DC19" s="236">
        <v>0</v>
      </c>
      <c r="DD19" s="267">
        <v>0</v>
      </c>
      <c r="DE19" s="214">
        <v>0</v>
      </c>
      <c r="DF19" s="267">
        <v>0</v>
      </c>
      <c r="DG19" s="214">
        <v>0</v>
      </c>
      <c r="DH19" s="272">
        <v>0</v>
      </c>
      <c r="DI19" s="243">
        <v>0</v>
      </c>
      <c r="DJ19" s="370">
        <v>0</v>
      </c>
      <c r="DK19" s="243">
        <v>0</v>
      </c>
      <c r="DL19" s="214">
        <v>0</v>
      </c>
      <c r="DM19" s="267">
        <v>0</v>
      </c>
      <c r="DN19" s="214">
        <v>0</v>
      </c>
      <c r="DO19" s="380">
        <v>0</v>
      </c>
      <c r="DP19" s="236">
        <v>0</v>
      </c>
      <c r="DQ19" s="267">
        <v>0</v>
      </c>
      <c r="DR19" s="214">
        <v>0</v>
      </c>
      <c r="DS19" s="267">
        <v>0</v>
      </c>
      <c r="DT19" s="214">
        <v>0</v>
      </c>
      <c r="DU19" s="272">
        <v>0</v>
      </c>
      <c r="DV19" s="243">
        <v>0</v>
      </c>
      <c r="DW19" s="370">
        <v>0</v>
      </c>
      <c r="DX19" s="243">
        <v>0</v>
      </c>
      <c r="DY19" s="214">
        <v>0</v>
      </c>
      <c r="DZ19" s="267">
        <v>0</v>
      </c>
      <c r="EA19" s="214">
        <v>0</v>
      </c>
      <c r="EB19" s="380">
        <v>0</v>
      </c>
      <c r="EC19" s="236">
        <v>0</v>
      </c>
      <c r="ED19" s="267">
        <v>0</v>
      </c>
      <c r="EE19" s="214">
        <v>0</v>
      </c>
      <c r="EF19" s="267">
        <v>0</v>
      </c>
      <c r="EG19" s="214">
        <v>0</v>
      </c>
      <c r="EH19" s="272">
        <v>0</v>
      </c>
      <c r="EI19" s="243">
        <v>0</v>
      </c>
      <c r="EJ19" s="370">
        <v>0</v>
      </c>
      <c r="EK19" s="243">
        <v>141587195.73700002</v>
      </c>
      <c r="EL19" s="214">
        <v>155595264.949</v>
      </c>
      <c r="EM19" s="267">
        <v>0.99295340119423348</v>
      </c>
      <c r="EN19" s="214">
        <v>0</v>
      </c>
      <c r="EO19" s="380">
        <v>155595264.949</v>
      </c>
      <c r="EP19" s="236">
        <v>86342306.537</v>
      </c>
      <c r="EQ19" s="267">
        <v>55.491602887337677</v>
      </c>
      <c r="ER19" s="214">
        <v>48381639.734000005</v>
      </c>
      <c r="ES19" s="267">
        <v>31.094545036353271</v>
      </c>
      <c r="ET19" s="214">
        <v>134723946.271</v>
      </c>
      <c r="EU19" s="272">
        <v>0</v>
      </c>
      <c r="EV19" s="398">
        <v>0</v>
      </c>
      <c r="EW19" s="243">
        <v>61317598.998999998</v>
      </c>
      <c r="EX19" s="214">
        <v>69190416.049999997</v>
      </c>
      <c r="EY19" s="267">
        <v>0.40670508509217396</v>
      </c>
      <c r="EZ19" s="267">
        <v>0</v>
      </c>
      <c r="FA19" s="214">
        <v>69190416.049999997</v>
      </c>
      <c r="FB19" s="380">
        <v>31326946.330999997</v>
      </c>
      <c r="FC19" s="408">
        <v>45.276424278706152</v>
      </c>
      <c r="FD19" s="267">
        <v>33531998.653000005</v>
      </c>
      <c r="FE19" s="267">
        <v>48.463357452234902</v>
      </c>
      <c r="FF19" s="267">
        <v>64858944.983999997</v>
      </c>
      <c r="FG19" s="272">
        <v>93.739781730941047</v>
      </c>
      <c r="FH19" s="398">
        <v>0</v>
      </c>
      <c r="FI19" s="243">
        <v>133680771</v>
      </c>
      <c r="FJ19" s="214">
        <v>133584600.5</v>
      </c>
      <c r="FK19" s="267">
        <v>0.69033724519821671</v>
      </c>
      <c r="FL19" s="267">
        <v>0</v>
      </c>
      <c r="FM19" s="214">
        <v>133584600.5</v>
      </c>
      <c r="FN19" s="380">
        <v>82785184.861999989</v>
      </c>
      <c r="FO19" s="408">
        <v>61.972101987908388</v>
      </c>
      <c r="FP19" s="267">
        <v>32029747.664000005</v>
      </c>
      <c r="FQ19" s="267">
        <v>23.977125764582429</v>
      </c>
      <c r="FR19" s="267">
        <v>114814932.52599999</v>
      </c>
      <c r="FS19" s="272">
        <v>85.949227752490813</v>
      </c>
      <c r="FT19" s="398">
        <v>0</v>
      </c>
      <c r="FU19" s="243">
        <v>199630985.99239999</v>
      </c>
      <c r="FV19" s="214">
        <v>195922367.49339998</v>
      </c>
      <c r="FW19" s="267">
        <v>1.23222975953368</v>
      </c>
      <c r="FX19" s="267">
        <v>0</v>
      </c>
      <c r="FY19" s="214">
        <v>195922367.49339998</v>
      </c>
      <c r="FZ19" s="428">
        <v>116717048.59999999</v>
      </c>
      <c r="GA19" s="408">
        <v>59.573110560708095</v>
      </c>
      <c r="GB19" s="267">
        <v>74923476.088999987</v>
      </c>
      <c r="GC19" s="267">
        <v>38.241410129715753</v>
      </c>
      <c r="GD19" s="267">
        <v>191640524.68899998</v>
      </c>
      <c r="GE19" s="272">
        <v>97.814520690423862</v>
      </c>
      <c r="GF19" s="398">
        <v>0</v>
      </c>
      <c r="GG19" s="243">
        <v>354205162</v>
      </c>
      <c r="GH19" s="214">
        <v>295196924.278</v>
      </c>
      <c r="GI19" s="267">
        <v>0</v>
      </c>
      <c r="GJ19" s="267">
        <v>0</v>
      </c>
      <c r="GK19" s="380">
        <v>295196924.278</v>
      </c>
      <c r="GL19" s="236">
        <v>183748431.02200001</v>
      </c>
      <c r="GM19" s="267">
        <v>0</v>
      </c>
      <c r="GN19" s="214">
        <v>86717643.118000001</v>
      </c>
      <c r="GO19" s="267">
        <v>0</v>
      </c>
      <c r="GP19" s="214">
        <v>270466074.13999999</v>
      </c>
      <c r="GQ19" s="272">
        <v>0</v>
      </c>
      <c r="GR19" s="398">
        <v>0</v>
      </c>
      <c r="GS19" s="243">
        <v>335146174.99900001</v>
      </c>
      <c r="GT19" s="214">
        <v>304633487.81699997</v>
      </c>
      <c r="GU19" s="267">
        <v>0</v>
      </c>
      <c r="GV19" s="214">
        <v>0</v>
      </c>
      <c r="GW19" s="380">
        <v>304633487.81699997</v>
      </c>
      <c r="GX19" s="236">
        <v>149311714.611</v>
      </c>
      <c r="GY19" s="267">
        <v>0</v>
      </c>
      <c r="GZ19" s="214">
        <v>83955322.839000002</v>
      </c>
      <c r="HA19" s="267">
        <v>0</v>
      </c>
      <c r="HB19" s="214">
        <v>233267037.44999999</v>
      </c>
      <c r="HC19" s="272">
        <v>0</v>
      </c>
      <c r="HD19" s="398">
        <v>0</v>
      </c>
      <c r="HE19" s="243">
        <v>236635212</v>
      </c>
      <c r="HF19" s="214">
        <v>236635212</v>
      </c>
      <c r="HG19" s="267">
        <v>1.2337791713050013</v>
      </c>
      <c r="HH19" s="214">
        <v>0</v>
      </c>
      <c r="HI19" s="380">
        <v>236635212</v>
      </c>
      <c r="HJ19" s="236">
        <v>125304383.31300001</v>
      </c>
      <c r="HK19" s="267">
        <v>52.952551842960716</v>
      </c>
      <c r="HL19" s="214">
        <v>85467286.915999979</v>
      </c>
      <c r="HM19" s="267">
        <v>36.117738435309441</v>
      </c>
      <c r="HN19" s="214">
        <v>210771670.22899997</v>
      </c>
      <c r="HO19" s="272">
        <v>89.070290278270164</v>
      </c>
      <c r="HP19" s="398">
        <v>0</v>
      </c>
      <c r="HQ19" s="243">
        <v>220592049</v>
      </c>
      <c r="HR19" s="214">
        <v>220592049</v>
      </c>
      <c r="HS19" s="267">
        <v>1.0759411213603622</v>
      </c>
      <c r="HT19" s="214">
        <v>0</v>
      </c>
      <c r="HU19" s="380">
        <v>220592049</v>
      </c>
      <c r="HV19" s="236">
        <v>112133020.22296</v>
      </c>
      <c r="HW19" s="267">
        <v>50.832756997039361</v>
      </c>
      <c r="HX19" s="214">
        <v>73813618.185039997</v>
      </c>
      <c r="HY19" s="267">
        <v>33.461595066393343</v>
      </c>
      <c r="HZ19" s="214">
        <v>185946638.40799999</v>
      </c>
      <c r="IA19" s="272">
        <v>84.294352063432711</v>
      </c>
      <c r="IB19" s="398">
        <v>0</v>
      </c>
      <c r="IC19" s="243">
        <v>297855321</v>
      </c>
      <c r="ID19" s="214">
        <v>297855321</v>
      </c>
      <c r="IE19" s="267">
        <v>1.2282463500656113</v>
      </c>
      <c r="IF19" s="214">
        <v>0</v>
      </c>
      <c r="IG19" s="380">
        <v>297855321</v>
      </c>
      <c r="IH19" s="236">
        <v>145121701.39899999</v>
      </c>
      <c r="II19" s="267">
        <v>48.72221215044199</v>
      </c>
      <c r="IJ19" s="214">
        <v>79492569.026000023</v>
      </c>
      <c r="IK19" s="267">
        <v>26.688315910931813</v>
      </c>
      <c r="IL19" s="214">
        <v>224614270.42500001</v>
      </c>
      <c r="IM19" s="272">
        <v>75.41052806137381</v>
      </c>
      <c r="IN19" s="398">
        <v>0</v>
      </c>
      <c r="IO19" s="243">
        <v>378329714</v>
      </c>
      <c r="IP19" s="214">
        <v>378329714</v>
      </c>
      <c r="IQ19" s="267">
        <v>1.7509371061732881</v>
      </c>
      <c r="IR19" s="214">
        <v>0</v>
      </c>
      <c r="IS19" s="380">
        <v>378329714</v>
      </c>
      <c r="IT19" s="236">
        <v>125295120.661</v>
      </c>
      <c r="IU19" s="267">
        <v>33.117969861864985</v>
      </c>
      <c r="IV19" s="214">
        <v>193764284.19499999</v>
      </c>
      <c r="IW19" s="267">
        <v>51.215719258836742</v>
      </c>
      <c r="IX19" s="214">
        <v>319059404.85600001</v>
      </c>
      <c r="IY19" s="272">
        <v>84.333689120701735</v>
      </c>
    </row>
    <row r="20" spans="1:259" ht="14.1" customHeight="1" x14ac:dyDescent="0.2">
      <c r="A20" s="202">
        <v>113.1</v>
      </c>
      <c r="B20" s="247" t="s">
        <v>235</v>
      </c>
      <c r="C20" s="241">
        <v>0</v>
      </c>
      <c r="D20" s="233">
        <v>0</v>
      </c>
      <c r="E20" s="241">
        <v>0</v>
      </c>
      <c r="F20" s="212">
        <v>0</v>
      </c>
      <c r="G20" s="367">
        <v>0</v>
      </c>
      <c r="H20" s="234">
        <v>0</v>
      </c>
      <c r="I20" s="256">
        <v>0</v>
      </c>
      <c r="J20" s="212">
        <v>0</v>
      </c>
      <c r="K20" s="256">
        <v>0</v>
      </c>
      <c r="L20" s="212">
        <v>0</v>
      </c>
      <c r="M20" s="256">
        <v>0</v>
      </c>
      <c r="N20" s="241">
        <v>0</v>
      </c>
      <c r="O20" s="262">
        <v>0</v>
      </c>
      <c r="P20" s="241">
        <v>0</v>
      </c>
      <c r="Q20" s="367">
        <v>0</v>
      </c>
      <c r="R20" s="234">
        <v>0</v>
      </c>
      <c r="S20" s="256">
        <v>0</v>
      </c>
      <c r="T20" s="212">
        <v>0</v>
      </c>
      <c r="U20" s="256">
        <v>0</v>
      </c>
      <c r="V20" s="212">
        <v>0</v>
      </c>
      <c r="W20" s="256">
        <v>0</v>
      </c>
      <c r="X20" s="241">
        <v>0</v>
      </c>
      <c r="Y20" s="262">
        <v>0</v>
      </c>
      <c r="Z20" s="241">
        <v>0</v>
      </c>
      <c r="AA20" s="367">
        <v>0</v>
      </c>
      <c r="AB20" s="234">
        <v>0</v>
      </c>
      <c r="AC20" s="256">
        <v>0</v>
      </c>
      <c r="AD20" s="212">
        <v>0</v>
      </c>
      <c r="AE20" s="256">
        <v>0</v>
      </c>
      <c r="AF20" s="212">
        <v>0</v>
      </c>
      <c r="AG20" s="256">
        <v>0</v>
      </c>
      <c r="AH20" s="241">
        <v>0</v>
      </c>
      <c r="AI20" s="262">
        <v>0</v>
      </c>
      <c r="AJ20" s="241">
        <v>0</v>
      </c>
      <c r="AK20" s="367">
        <v>0</v>
      </c>
      <c r="AL20" s="234">
        <v>0</v>
      </c>
      <c r="AM20" s="256">
        <v>0</v>
      </c>
      <c r="AN20" s="212">
        <v>0</v>
      </c>
      <c r="AO20" s="256">
        <v>0</v>
      </c>
      <c r="AP20" s="212">
        <v>0</v>
      </c>
      <c r="AQ20" s="256">
        <v>0</v>
      </c>
      <c r="AR20" s="241">
        <v>0</v>
      </c>
      <c r="AS20" s="262">
        <v>0</v>
      </c>
      <c r="AT20" s="241">
        <v>0</v>
      </c>
      <c r="AU20" s="367">
        <v>0</v>
      </c>
      <c r="AV20" s="234">
        <v>0</v>
      </c>
      <c r="AW20" s="256">
        <v>0</v>
      </c>
      <c r="AX20" s="212">
        <v>0</v>
      </c>
      <c r="AY20" s="256">
        <v>0</v>
      </c>
      <c r="AZ20" s="212">
        <v>0</v>
      </c>
      <c r="BA20" s="256">
        <v>0</v>
      </c>
      <c r="BB20" s="241">
        <v>0</v>
      </c>
      <c r="BC20" s="262">
        <v>0</v>
      </c>
      <c r="BD20" s="241">
        <v>0</v>
      </c>
      <c r="BE20" s="367">
        <v>0</v>
      </c>
      <c r="BF20" s="234">
        <v>0</v>
      </c>
      <c r="BG20" s="256">
        <v>0</v>
      </c>
      <c r="BH20" s="212">
        <v>0</v>
      </c>
      <c r="BI20" s="256">
        <v>0</v>
      </c>
      <c r="BJ20" s="212">
        <v>0</v>
      </c>
      <c r="BK20" s="256">
        <v>0</v>
      </c>
      <c r="BL20" s="241">
        <v>0</v>
      </c>
      <c r="BM20" s="259">
        <v>0</v>
      </c>
      <c r="BN20" s="241">
        <v>0</v>
      </c>
      <c r="BO20" s="367">
        <v>0</v>
      </c>
      <c r="BP20" s="234">
        <v>0</v>
      </c>
      <c r="BQ20" s="256">
        <v>0</v>
      </c>
      <c r="BR20" s="212">
        <v>0</v>
      </c>
      <c r="BS20" s="256">
        <v>0</v>
      </c>
      <c r="BT20" s="212">
        <v>0</v>
      </c>
      <c r="BU20" s="262">
        <v>0</v>
      </c>
      <c r="BV20" s="241">
        <v>0</v>
      </c>
      <c r="BW20" s="259">
        <v>0</v>
      </c>
      <c r="BX20" s="241">
        <v>0</v>
      </c>
      <c r="BY20" s="212">
        <v>0</v>
      </c>
      <c r="BZ20" s="257">
        <v>0</v>
      </c>
      <c r="CA20" s="212">
        <v>0</v>
      </c>
      <c r="CB20" s="242">
        <v>0</v>
      </c>
      <c r="CC20" s="234">
        <v>0</v>
      </c>
      <c r="CD20" s="257">
        <v>0</v>
      </c>
      <c r="CE20" s="212">
        <v>0</v>
      </c>
      <c r="CF20" s="257">
        <v>0</v>
      </c>
      <c r="CG20" s="212">
        <v>0</v>
      </c>
      <c r="CH20" s="271">
        <v>0</v>
      </c>
      <c r="CI20" s="241">
        <v>0</v>
      </c>
      <c r="CJ20" s="259">
        <v>0</v>
      </c>
      <c r="CK20" s="241">
        <v>0</v>
      </c>
      <c r="CL20" s="212">
        <v>0</v>
      </c>
      <c r="CM20" s="257">
        <v>0</v>
      </c>
      <c r="CN20" s="212">
        <v>0</v>
      </c>
      <c r="CO20" s="242">
        <v>0</v>
      </c>
      <c r="CP20" s="234">
        <v>0</v>
      </c>
      <c r="CQ20" s="257">
        <v>0</v>
      </c>
      <c r="CR20" s="212">
        <v>0</v>
      </c>
      <c r="CS20" s="257">
        <v>0</v>
      </c>
      <c r="CT20" s="212">
        <v>0</v>
      </c>
      <c r="CU20" s="271">
        <v>0</v>
      </c>
      <c r="CV20" s="241">
        <v>0</v>
      </c>
      <c r="CW20" s="259">
        <v>0</v>
      </c>
      <c r="CX20" s="241">
        <v>0</v>
      </c>
      <c r="CY20" s="212">
        <v>0</v>
      </c>
      <c r="CZ20" s="257">
        <v>0</v>
      </c>
      <c r="DA20" s="212">
        <v>0</v>
      </c>
      <c r="DB20" s="242">
        <v>0</v>
      </c>
      <c r="DC20" s="234">
        <v>0</v>
      </c>
      <c r="DD20" s="257">
        <v>0</v>
      </c>
      <c r="DE20" s="212">
        <v>0</v>
      </c>
      <c r="DF20" s="257">
        <v>0</v>
      </c>
      <c r="DG20" s="212">
        <v>0</v>
      </c>
      <c r="DH20" s="271">
        <v>0</v>
      </c>
      <c r="DI20" s="241">
        <v>0</v>
      </c>
      <c r="DJ20" s="259">
        <v>0</v>
      </c>
      <c r="DK20" s="241">
        <v>0</v>
      </c>
      <c r="DL20" s="212">
        <v>0</v>
      </c>
      <c r="DM20" s="257">
        <v>0</v>
      </c>
      <c r="DN20" s="212">
        <v>0</v>
      </c>
      <c r="DO20" s="242">
        <v>0</v>
      </c>
      <c r="DP20" s="234">
        <v>0</v>
      </c>
      <c r="DQ20" s="257">
        <v>0</v>
      </c>
      <c r="DR20" s="212">
        <v>0</v>
      </c>
      <c r="DS20" s="257">
        <v>0</v>
      </c>
      <c r="DT20" s="212">
        <v>0</v>
      </c>
      <c r="DU20" s="271">
        <v>0</v>
      </c>
      <c r="DV20" s="241">
        <v>0</v>
      </c>
      <c r="DW20" s="259">
        <v>0</v>
      </c>
      <c r="DX20" s="241">
        <v>0</v>
      </c>
      <c r="DY20" s="212">
        <v>0</v>
      </c>
      <c r="DZ20" s="257">
        <v>0</v>
      </c>
      <c r="EA20" s="212">
        <v>0</v>
      </c>
      <c r="EB20" s="242">
        <v>0</v>
      </c>
      <c r="EC20" s="234">
        <v>0</v>
      </c>
      <c r="ED20" s="257">
        <v>0</v>
      </c>
      <c r="EE20" s="212">
        <v>0</v>
      </c>
      <c r="EF20" s="257">
        <v>0</v>
      </c>
      <c r="EG20" s="212">
        <v>0</v>
      </c>
      <c r="EH20" s="271">
        <v>0</v>
      </c>
      <c r="EI20" s="241">
        <v>0</v>
      </c>
      <c r="EJ20" s="259">
        <v>0</v>
      </c>
      <c r="EK20" s="241">
        <v>0</v>
      </c>
      <c r="EL20" s="212">
        <v>0</v>
      </c>
      <c r="EM20" s="257">
        <v>0</v>
      </c>
      <c r="EN20" s="212">
        <v>0</v>
      </c>
      <c r="EO20" s="242">
        <v>0</v>
      </c>
      <c r="EP20" s="234">
        <v>0</v>
      </c>
      <c r="EQ20" s="257">
        <v>0</v>
      </c>
      <c r="ER20" s="212">
        <v>0</v>
      </c>
      <c r="ES20" s="257">
        <v>0</v>
      </c>
      <c r="ET20" s="212">
        <v>0</v>
      </c>
      <c r="EU20" s="271">
        <v>0</v>
      </c>
      <c r="EV20" s="397">
        <v>0</v>
      </c>
      <c r="EW20" s="241">
        <v>0</v>
      </c>
      <c r="EX20" s="212">
        <v>0</v>
      </c>
      <c r="EY20" s="257">
        <v>0</v>
      </c>
      <c r="EZ20" s="257">
        <v>0</v>
      </c>
      <c r="FA20" s="212">
        <v>0</v>
      </c>
      <c r="FB20" s="242">
        <v>0</v>
      </c>
      <c r="FC20" s="260">
        <v>0</v>
      </c>
      <c r="FD20" s="257">
        <v>0</v>
      </c>
      <c r="FE20" s="257">
        <v>0</v>
      </c>
      <c r="FF20" s="257">
        <v>0</v>
      </c>
      <c r="FG20" s="271">
        <v>0</v>
      </c>
      <c r="FH20" s="397">
        <v>0</v>
      </c>
      <c r="FI20" s="241">
        <v>0</v>
      </c>
      <c r="FJ20" s="212">
        <v>0</v>
      </c>
      <c r="FK20" s="257">
        <v>0</v>
      </c>
      <c r="FL20" s="257">
        <v>0</v>
      </c>
      <c r="FM20" s="212">
        <v>0</v>
      </c>
      <c r="FN20" s="242">
        <v>0</v>
      </c>
      <c r="FO20" s="260">
        <v>0</v>
      </c>
      <c r="FP20" s="257">
        <v>0</v>
      </c>
      <c r="FQ20" s="257">
        <v>0</v>
      </c>
      <c r="FR20" s="257">
        <v>0</v>
      </c>
      <c r="FS20" s="271">
        <v>0</v>
      </c>
      <c r="FT20" s="397">
        <v>0</v>
      </c>
      <c r="FU20" s="241">
        <v>0</v>
      </c>
      <c r="FV20" s="212">
        <v>0</v>
      </c>
      <c r="FW20" s="257">
        <v>0</v>
      </c>
      <c r="FX20" s="257">
        <v>0</v>
      </c>
      <c r="FY20" s="212">
        <v>0</v>
      </c>
      <c r="FZ20" s="427">
        <v>0</v>
      </c>
      <c r="GA20" s="260">
        <v>0</v>
      </c>
      <c r="GB20" s="257">
        <v>0</v>
      </c>
      <c r="GC20" s="257">
        <v>0</v>
      </c>
      <c r="GD20" s="257">
        <v>0</v>
      </c>
      <c r="GE20" s="271">
        <v>0</v>
      </c>
      <c r="GF20" s="397">
        <v>0</v>
      </c>
      <c r="GG20" s="241">
        <v>230754023</v>
      </c>
      <c r="GH20" s="212">
        <v>114851465.036</v>
      </c>
      <c r="GI20" s="257">
        <v>0.70756846185082578</v>
      </c>
      <c r="GJ20" s="257">
        <v>0</v>
      </c>
      <c r="GK20" s="242">
        <v>114851465.036</v>
      </c>
      <c r="GL20" s="234">
        <v>78781380.784000009</v>
      </c>
      <c r="GM20" s="257">
        <v>68.594145280868744</v>
      </c>
      <c r="GN20" s="212">
        <v>13935949.016000003</v>
      </c>
      <c r="GO20" s="257">
        <v>12.133888768098695</v>
      </c>
      <c r="GP20" s="212">
        <v>92717329.800000012</v>
      </c>
      <c r="GQ20" s="271">
        <v>80.72803404896743</v>
      </c>
      <c r="GR20" s="397">
        <v>0</v>
      </c>
      <c r="GS20" s="241">
        <v>114899846.999</v>
      </c>
      <c r="GT20" s="212">
        <v>96478616.784999996</v>
      </c>
      <c r="GU20" s="257">
        <v>0.46690852758608026</v>
      </c>
      <c r="GV20" s="212">
        <v>0</v>
      </c>
      <c r="GW20" s="242">
        <v>96478616.784999996</v>
      </c>
      <c r="GX20" s="234">
        <v>58453184.516999997</v>
      </c>
      <c r="GY20" s="257">
        <v>60.586673466993567</v>
      </c>
      <c r="GZ20" s="212">
        <v>25595468.77500001</v>
      </c>
      <c r="HA20" s="257">
        <v>26.529680490796032</v>
      </c>
      <c r="HB20" s="212">
        <v>84048653.292000011</v>
      </c>
      <c r="HC20" s="271">
        <v>87.116353957789599</v>
      </c>
      <c r="HD20" s="397">
        <v>0</v>
      </c>
      <c r="HE20" s="241">
        <v>92205819</v>
      </c>
      <c r="HF20" s="212">
        <v>102666744.942</v>
      </c>
      <c r="HG20" s="257">
        <v>0.53528843160975847</v>
      </c>
      <c r="HH20" s="212">
        <v>0</v>
      </c>
      <c r="HI20" s="242">
        <v>102666744.942</v>
      </c>
      <c r="HJ20" s="234">
        <v>76328692.578000009</v>
      </c>
      <c r="HK20" s="257">
        <v>74.346072451328553</v>
      </c>
      <c r="HL20" s="212">
        <v>21570986.616999991</v>
      </c>
      <c r="HM20" s="257">
        <v>21.010685231314376</v>
      </c>
      <c r="HN20" s="212">
        <v>97899679.194999993</v>
      </c>
      <c r="HO20" s="271">
        <v>95.356757682642908</v>
      </c>
      <c r="HP20" s="397">
        <v>0</v>
      </c>
      <c r="HQ20" s="241">
        <v>101847993</v>
      </c>
      <c r="HR20" s="212">
        <v>100347993</v>
      </c>
      <c r="HS20" s="257">
        <v>0.48944888360269861</v>
      </c>
      <c r="HT20" s="212">
        <v>0</v>
      </c>
      <c r="HU20" s="242">
        <v>100347993</v>
      </c>
      <c r="HV20" s="234">
        <v>56843783.950959995</v>
      </c>
      <c r="HW20" s="257">
        <v>56.646657547959123</v>
      </c>
      <c r="HX20" s="212">
        <v>24508869.650040001</v>
      </c>
      <c r="HY20" s="257">
        <v>24.42387627029073</v>
      </c>
      <c r="HZ20" s="212">
        <v>81352653.600999996</v>
      </c>
      <c r="IA20" s="271">
        <v>81.070533818249856</v>
      </c>
      <c r="IB20" s="397">
        <v>0</v>
      </c>
      <c r="IC20" s="241">
        <v>0</v>
      </c>
      <c r="ID20" s="212">
        <v>0</v>
      </c>
      <c r="IE20" s="257">
        <v>0</v>
      </c>
      <c r="IF20" s="212">
        <v>0</v>
      </c>
      <c r="IG20" s="242">
        <v>0</v>
      </c>
      <c r="IH20" s="234">
        <v>0</v>
      </c>
      <c r="II20" s="257">
        <v>0</v>
      </c>
      <c r="IJ20" s="212">
        <v>0</v>
      </c>
      <c r="IK20" s="257">
        <v>0</v>
      </c>
      <c r="IL20" s="212">
        <v>0</v>
      </c>
      <c r="IM20" s="271">
        <v>0</v>
      </c>
      <c r="IN20" s="397">
        <v>0</v>
      </c>
      <c r="IO20" s="241">
        <v>0</v>
      </c>
      <c r="IP20" s="212">
        <v>0</v>
      </c>
      <c r="IQ20" s="257">
        <v>0</v>
      </c>
      <c r="IR20" s="212">
        <v>0</v>
      </c>
      <c r="IS20" s="242">
        <v>0</v>
      </c>
      <c r="IT20" s="234">
        <v>0</v>
      </c>
      <c r="IU20" s="257">
        <v>0</v>
      </c>
      <c r="IV20" s="212">
        <v>0</v>
      </c>
      <c r="IW20" s="257">
        <v>0</v>
      </c>
      <c r="IX20" s="212">
        <v>0</v>
      </c>
      <c r="IY20" s="271">
        <v>0</v>
      </c>
    </row>
    <row r="21" spans="1:259" ht="14.1" customHeight="1" x14ac:dyDescent="0.2">
      <c r="A21" s="202">
        <v>113.2</v>
      </c>
      <c r="B21" s="247" t="s">
        <v>219</v>
      </c>
      <c r="C21" s="241">
        <v>0</v>
      </c>
      <c r="D21" s="233">
        <v>0</v>
      </c>
      <c r="E21" s="241">
        <v>0</v>
      </c>
      <c r="F21" s="212">
        <v>25610957.899999999</v>
      </c>
      <c r="G21" s="367">
        <v>0.77787646004244104</v>
      </c>
      <c r="H21" s="234">
        <v>22187689.899999999</v>
      </c>
      <c r="I21" s="256">
        <v>86.633580776765868</v>
      </c>
      <c r="J21" s="212">
        <v>3041207</v>
      </c>
      <c r="K21" s="256">
        <v>11.874631991019751</v>
      </c>
      <c r="L21" s="212">
        <v>25228896.899999999</v>
      </c>
      <c r="M21" s="256">
        <v>98.508212767785622</v>
      </c>
      <c r="N21" s="241">
        <v>0</v>
      </c>
      <c r="O21" s="262">
        <v>0</v>
      </c>
      <c r="P21" s="241">
        <v>34094639.280000001</v>
      </c>
      <c r="Q21" s="367">
        <v>0.67998971751060966</v>
      </c>
      <c r="R21" s="234">
        <v>27473825.798</v>
      </c>
      <c r="S21" s="256">
        <v>80.581071916828336</v>
      </c>
      <c r="T21" s="212">
        <v>3666700.0759999999</v>
      </c>
      <c r="U21" s="256">
        <v>10.754476813458751</v>
      </c>
      <c r="V21" s="212">
        <v>31140525.874000002</v>
      </c>
      <c r="W21" s="256">
        <v>91.335548730287087</v>
      </c>
      <c r="X21" s="241">
        <v>0</v>
      </c>
      <c r="Y21" s="262">
        <v>0</v>
      </c>
      <c r="Z21" s="241">
        <v>33057332</v>
      </c>
      <c r="AA21" s="367">
        <v>0.53527913305889951</v>
      </c>
      <c r="AB21" s="234">
        <v>28292001</v>
      </c>
      <c r="AC21" s="256">
        <v>85.584647303055192</v>
      </c>
      <c r="AD21" s="212">
        <v>1000601</v>
      </c>
      <c r="AE21" s="256">
        <v>3.0268655679774761</v>
      </c>
      <c r="AF21" s="212">
        <v>29292602</v>
      </c>
      <c r="AG21" s="256">
        <v>88.611512871032659</v>
      </c>
      <c r="AH21" s="241">
        <v>0</v>
      </c>
      <c r="AI21" s="262">
        <v>0</v>
      </c>
      <c r="AJ21" s="241">
        <v>29401876</v>
      </c>
      <c r="AK21" s="367">
        <v>0.53032450654904084</v>
      </c>
      <c r="AL21" s="234">
        <v>7418017</v>
      </c>
      <c r="AM21" s="256">
        <v>25.229740442412584</v>
      </c>
      <c r="AN21" s="212">
        <v>21983861</v>
      </c>
      <c r="AO21" s="256">
        <v>74.770266359874455</v>
      </c>
      <c r="AP21" s="212">
        <v>29401878</v>
      </c>
      <c r="AQ21" s="256">
        <v>100.00000680228705</v>
      </c>
      <c r="AR21" s="241">
        <v>0</v>
      </c>
      <c r="AS21" s="262">
        <v>0</v>
      </c>
      <c r="AT21" s="241">
        <v>8360363</v>
      </c>
      <c r="AU21" s="367">
        <v>0.1051095511950822</v>
      </c>
      <c r="AV21" s="234">
        <v>8353293.1560000004</v>
      </c>
      <c r="AW21" s="256">
        <v>99.915436159889239</v>
      </c>
      <c r="AX21" s="212">
        <v>0</v>
      </c>
      <c r="AY21" s="256">
        <v>0</v>
      </c>
      <c r="AZ21" s="212">
        <v>8353293.1560000004</v>
      </c>
      <c r="BA21" s="256">
        <v>99.915436159889239</v>
      </c>
      <c r="BB21" s="241">
        <v>0</v>
      </c>
      <c r="BC21" s="262">
        <v>0</v>
      </c>
      <c r="BD21" s="241">
        <v>29667947.296</v>
      </c>
      <c r="BE21" s="367">
        <v>0.38427218892367571</v>
      </c>
      <c r="BF21" s="234">
        <v>28034745.719000001</v>
      </c>
      <c r="BG21" s="256">
        <v>94.495063778072037</v>
      </c>
      <c r="BH21" s="212">
        <v>796700</v>
      </c>
      <c r="BI21" s="256">
        <v>2.6853896970061544</v>
      </c>
      <c r="BJ21" s="212">
        <v>28831445.719000001</v>
      </c>
      <c r="BK21" s="256">
        <v>97.180453475078195</v>
      </c>
      <c r="BL21" s="241">
        <v>0</v>
      </c>
      <c r="BM21" s="259">
        <v>0</v>
      </c>
      <c r="BN21" s="241">
        <v>13314648.804000001</v>
      </c>
      <c r="BO21" s="367">
        <v>0.16893167353449678</v>
      </c>
      <c r="BP21" s="234">
        <v>13019946.896</v>
      </c>
      <c r="BQ21" s="256">
        <v>97.786634012370882</v>
      </c>
      <c r="BR21" s="212">
        <v>117384.65300000002</v>
      </c>
      <c r="BS21" s="256">
        <v>0.88162034709270887</v>
      </c>
      <c r="BT21" s="212">
        <v>13137331.549000001</v>
      </c>
      <c r="BU21" s="262">
        <v>98.668254359463603</v>
      </c>
      <c r="BV21" s="241">
        <v>0</v>
      </c>
      <c r="BW21" s="259">
        <v>0</v>
      </c>
      <c r="BX21" s="241">
        <v>9356180.592000002</v>
      </c>
      <c r="BY21" s="212">
        <v>10351180.591000002</v>
      </c>
      <c r="BZ21" s="257">
        <v>0.12096673249995399</v>
      </c>
      <c r="CA21" s="212">
        <v>0</v>
      </c>
      <c r="CB21" s="242">
        <v>10351180.591000002</v>
      </c>
      <c r="CC21" s="234">
        <v>9936658.9239999987</v>
      </c>
      <c r="CD21" s="257">
        <v>95.995416529005254</v>
      </c>
      <c r="CE21" s="212">
        <v>355297.11600000039</v>
      </c>
      <c r="CF21" s="257">
        <v>3.4324308505342773</v>
      </c>
      <c r="CG21" s="212">
        <v>10291956.039999999</v>
      </c>
      <c r="CH21" s="271">
        <v>99.427847379539529</v>
      </c>
      <c r="CI21" s="241">
        <v>0</v>
      </c>
      <c r="CJ21" s="259">
        <v>0</v>
      </c>
      <c r="CK21" s="241">
        <v>9389527.5999999996</v>
      </c>
      <c r="CL21" s="212">
        <v>9389527.5999999996</v>
      </c>
      <c r="CM21" s="257">
        <v>8.9407282557629961E-2</v>
      </c>
      <c r="CN21" s="212">
        <v>0</v>
      </c>
      <c r="CO21" s="242">
        <v>9389527.5999999996</v>
      </c>
      <c r="CP21" s="234">
        <v>8987864.2529999968</v>
      </c>
      <c r="CQ21" s="257">
        <v>95.722219859069341</v>
      </c>
      <c r="CR21" s="212">
        <v>0</v>
      </c>
      <c r="CS21" s="257">
        <v>0</v>
      </c>
      <c r="CT21" s="212">
        <v>8987864.2529999968</v>
      </c>
      <c r="CU21" s="271">
        <v>95.722219859069341</v>
      </c>
      <c r="CV21" s="241">
        <v>0</v>
      </c>
      <c r="CW21" s="259">
        <v>0</v>
      </c>
      <c r="CX21" s="241">
        <v>9398733.3249999993</v>
      </c>
      <c r="CY21" s="212">
        <v>11588806.632999999</v>
      </c>
      <c r="CZ21" s="257">
        <v>0.13438619235157717</v>
      </c>
      <c r="DA21" s="212">
        <v>0</v>
      </c>
      <c r="DB21" s="242">
        <v>11588806.632999999</v>
      </c>
      <c r="DC21" s="234">
        <v>10324724.223999999</v>
      </c>
      <c r="DD21" s="257">
        <v>89.092212433673453</v>
      </c>
      <c r="DE21" s="212">
        <v>1002636.2663999987</v>
      </c>
      <c r="DF21" s="257">
        <v>8.6517645703477051</v>
      </c>
      <c r="DG21" s="212">
        <v>11327360.490399998</v>
      </c>
      <c r="DH21" s="271">
        <v>97.743977004021161</v>
      </c>
      <c r="DI21" s="241">
        <v>0</v>
      </c>
      <c r="DJ21" s="259">
        <v>0</v>
      </c>
      <c r="DK21" s="241">
        <v>11828914.065000001</v>
      </c>
      <c r="DL21" s="212">
        <v>11903579.781000003</v>
      </c>
      <c r="DM21" s="257">
        <v>0.11091440259778237</v>
      </c>
      <c r="DN21" s="212">
        <v>0</v>
      </c>
      <c r="DO21" s="242">
        <v>11903579.781000003</v>
      </c>
      <c r="DP21" s="234">
        <v>10555088.469999999</v>
      </c>
      <c r="DQ21" s="257">
        <v>88.671548090496188</v>
      </c>
      <c r="DR21" s="212">
        <v>496984.7489999989</v>
      </c>
      <c r="DS21" s="257">
        <v>4.1750864709897204</v>
      </c>
      <c r="DT21" s="212">
        <v>11052073.218999997</v>
      </c>
      <c r="DU21" s="271">
        <v>92.846634561485899</v>
      </c>
      <c r="DV21" s="241">
        <v>0</v>
      </c>
      <c r="DW21" s="259">
        <v>0</v>
      </c>
      <c r="DX21" s="241">
        <v>12362670.976</v>
      </c>
      <c r="DY21" s="212">
        <v>12362670.976</v>
      </c>
      <c r="DZ21" s="257">
        <v>8.7554782100460013E-2</v>
      </c>
      <c r="EA21" s="212">
        <v>0</v>
      </c>
      <c r="EB21" s="242">
        <v>12362670.976</v>
      </c>
      <c r="EC21" s="234">
        <v>11809879.646</v>
      </c>
      <c r="ED21" s="257">
        <v>95.528544510541863</v>
      </c>
      <c r="EE21" s="212">
        <v>384064.36899999995</v>
      </c>
      <c r="EF21" s="257">
        <v>3.1066455602158696</v>
      </c>
      <c r="EG21" s="212">
        <v>12193944.015000001</v>
      </c>
      <c r="EH21" s="271">
        <v>98.635190070757744</v>
      </c>
      <c r="EI21" s="241">
        <v>0</v>
      </c>
      <c r="EJ21" s="259">
        <v>0</v>
      </c>
      <c r="EK21" s="241">
        <v>0</v>
      </c>
      <c r="EL21" s="212">
        <v>0</v>
      </c>
      <c r="EM21" s="257">
        <v>0</v>
      </c>
      <c r="EN21" s="212">
        <v>0</v>
      </c>
      <c r="EO21" s="242">
        <v>0</v>
      </c>
      <c r="EP21" s="234">
        <v>0</v>
      </c>
      <c r="EQ21" s="257">
        <v>0</v>
      </c>
      <c r="ER21" s="212">
        <v>0</v>
      </c>
      <c r="ES21" s="257">
        <v>0</v>
      </c>
      <c r="ET21" s="212">
        <v>0</v>
      </c>
      <c r="EU21" s="271">
        <v>0</v>
      </c>
      <c r="EV21" s="397">
        <v>0</v>
      </c>
      <c r="EW21" s="241">
        <v>153743940.998</v>
      </c>
      <c r="EX21" s="212">
        <v>108442354.54799999</v>
      </c>
      <c r="EY21" s="257">
        <v>0.63743014642618323</v>
      </c>
      <c r="EZ21" s="257">
        <v>0</v>
      </c>
      <c r="FA21" s="212">
        <v>108442354.54799999</v>
      </c>
      <c r="FB21" s="242">
        <v>69467633.242000014</v>
      </c>
      <c r="FC21" s="260">
        <v>64.059502886624855</v>
      </c>
      <c r="FD21" s="257">
        <v>36635053.931000002</v>
      </c>
      <c r="FE21" s="257">
        <v>33.78297537313631</v>
      </c>
      <c r="FF21" s="257">
        <v>106102687.17300001</v>
      </c>
      <c r="FG21" s="271">
        <v>97.842478259761151</v>
      </c>
      <c r="FH21" s="397">
        <v>0</v>
      </c>
      <c r="FI21" s="241">
        <v>127763599</v>
      </c>
      <c r="FJ21" s="212">
        <v>127327266.972</v>
      </c>
      <c r="FK21" s="257">
        <v>0.65800065569734856</v>
      </c>
      <c r="FL21" s="257">
        <v>0</v>
      </c>
      <c r="FM21" s="212">
        <v>127327266.972</v>
      </c>
      <c r="FN21" s="242">
        <v>70443843.209000006</v>
      </c>
      <c r="FO21" s="260">
        <v>55.325025726414921</v>
      </c>
      <c r="FP21" s="257">
        <v>23965878.613999993</v>
      </c>
      <c r="FQ21" s="257">
        <v>18.82226736184499</v>
      </c>
      <c r="FR21" s="257">
        <v>94409721.822999999</v>
      </c>
      <c r="FS21" s="271">
        <v>74.147293088259914</v>
      </c>
      <c r="FT21" s="397">
        <v>0</v>
      </c>
      <c r="FU21" s="241">
        <v>143273269.667</v>
      </c>
      <c r="FV21" s="212">
        <v>122907009.545</v>
      </c>
      <c r="FW21" s="257">
        <v>0.77300859903982599</v>
      </c>
      <c r="FX21" s="257">
        <v>0</v>
      </c>
      <c r="FY21" s="212">
        <v>122907009.545</v>
      </c>
      <c r="FZ21" s="427">
        <v>79725167.592000008</v>
      </c>
      <c r="GA21" s="260">
        <v>64.866249603778854</v>
      </c>
      <c r="GB21" s="257">
        <v>26319158.842000004</v>
      </c>
      <c r="GC21" s="257">
        <v>21.41387943570766</v>
      </c>
      <c r="GD21" s="257">
        <v>106044326.43400002</v>
      </c>
      <c r="GE21" s="271">
        <v>86.280129039486525</v>
      </c>
      <c r="GF21" s="397">
        <v>0</v>
      </c>
      <c r="GG21" s="241">
        <v>123451139</v>
      </c>
      <c r="GH21" s="212">
        <v>180345459.24199998</v>
      </c>
      <c r="GI21" s="257">
        <v>1.1110590462006262</v>
      </c>
      <c r="GJ21" s="257">
        <v>0</v>
      </c>
      <c r="GK21" s="242">
        <v>180345459.24199998</v>
      </c>
      <c r="GL21" s="234">
        <v>104967050.23800001</v>
      </c>
      <c r="GM21" s="257">
        <v>58.203323044107236</v>
      </c>
      <c r="GN21" s="212">
        <v>72781694.101999998</v>
      </c>
      <c r="GO21" s="257">
        <v>40.356820963446879</v>
      </c>
      <c r="GP21" s="212">
        <v>177748744.34</v>
      </c>
      <c r="GQ21" s="271">
        <v>98.560144007554115</v>
      </c>
      <c r="GR21" s="397">
        <v>0</v>
      </c>
      <c r="GS21" s="241">
        <v>220246328</v>
      </c>
      <c r="GT21" s="212">
        <v>208154871.03199998</v>
      </c>
      <c r="GU21" s="257">
        <v>1.0073660628862999</v>
      </c>
      <c r="GV21" s="212">
        <v>0</v>
      </c>
      <c r="GW21" s="242">
        <v>208154871.03199998</v>
      </c>
      <c r="GX21" s="234">
        <v>90858530.093999997</v>
      </c>
      <c r="GY21" s="257">
        <v>43.649485425701215</v>
      </c>
      <c r="GZ21" s="212">
        <v>58359854.063999996</v>
      </c>
      <c r="HA21" s="257">
        <v>28.036746761995417</v>
      </c>
      <c r="HB21" s="212">
        <v>149218384.15799999</v>
      </c>
      <c r="HC21" s="271">
        <v>71.686232187696646</v>
      </c>
      <c r="HD21" s="397">
        <v>0</v>
      </c>
      <c r="HE21" s="241">
        <v>144429393</v>
      </c>
      <c r="HF21" s="212">
        <v>133968467.058</v>
      </c>
      <c r="HG21" s="257">
        <v>0.69849073969524289</v>
      </c>
      <c r="HH21" s="212">
        <v>0</v>
      </c>
      <c r="HI21" s="242">
        <v>133968467.058</v>
      </c>
      <c r="HJ21" s="234">
        <v>48975690.734999999</v>
      </c>
      <c r="HK21" s="257">
        <v>36.55762569396019</v>
      </c>
      <c r="HL21" s="212">
        <v>63896300.298999995</v>
      </c>
      <c r="HM21" s="257">
        <v>47.695029809766268</v>
      </c>
      <c r="HN21" s="212">
        <v>112871991.03399999</v>
      </c>
      <c r="HO21" s="271">
        <v>84.252655503726444</v>
      </c>
      <c r="HP21" s="397">
        <v>0</v>
      </c>
      <c r="HQ21" s="241">
        <v>118744056</v>
      </c>
      <c r="HR21" s="212">
        <v>120244056</v>
      </c>
      <c r="HS21" s="257">
        <v>0.58649223775766368</v>
      </c>
      <c r="HT21" s="212">
        <v>0</v>
      </c>
      <c r="HU21" s="242">
        <v>120244056</v>
      </c>
      <c r="HV21" s="234">
        <v>55289236.272</v>
      </c>
      <c r="HW21" s="257">
        <v>45.980847711923488</v>
      </c>
      <c r="HX21" s="212">
        <v>49304748.534999996</v>
      </c>
      <c r="HY21" s="257">
        <v>41.003896720682803</v>
      </c>
      <c r="HZ21" s="212">
        <v>104593984.807</v>
      </c>
      <c r="IA21" s="271">
        <v>86.984744432606291</v>
      </c>
      <c r="IB21" s="397">
        <v>0</v>
      </c>
      <c r="IC21" s="241">
        <v>0</v>
      </c>
      <c r="ID21" s="212">
        <v>0</v>
      </c>
      <c r="IE21" s="257">
        <v>0</v>
      </c>
      <c r="IF21" s="212">
        <v>0</v>
      </c>
      <c r="IG21" s="242">
        <v>0</v>
      </c>
      <c r="IH21" s="234">
        <v>0</v>
      </c>
      <c r="II21" s="257">
        <v>0</v>
      </c>
      <c r="IJ21" s="212">
        <v>0</v>
      </c>
      <c r="IK21" s="257">
        <v>0</v>
      </c>
      <c r="IL21" s="212">
        <v>0</v>
      </c>
      <c r="IM21" s="271">
        <v>0</v>
      </c>
      <c r="IN21" s="397">
        <v>0</v>
      </c>
      <c r="IO21" s="241">
        <v>0</v>
      </c>
      <c r="IP21" s="212">
        <v>0</v>
      </c>
      <c r="IQ21" s="257">
        <v>0</v>
      </c>
      <c r="IR21" s="212">
        <v>0</v>
      </c>
      <c r="IS21" s="242">
        <v>0</v>
      </c>
      <c r="IT21" s="234">
        <v>0</v>
      </c>
      <c r="IU21" s="257">
        <v>0</v>
      </c>
      <c r="IV21" s="212">
        <v>0</v>
      </c>
      <c r="IW21" s="257">
        <v>0</v>
      </c>
      <c r="IX21" s="212">
        <v>0</v>
      </c>
      <c r="IY21" s="271">
        <v>0</v>
      </c>
    </row>
    <row r="22" spans="1:259" ht="14.1" customHeight="1" x14ac:dyDescent="0.2">
      <c r="A22" s="202">
        <v>114</v>
      </c>
      <c r="B22" s="247" t="s">
        <v>218</v>
      </c>
      <c r="C22" s="241">
        <v>0</v>
      </c>
      <c r="D22" s="233">
        <v>0</v>
      </c>
      <c r="E22" s="241">
        <v>0</v>
      </c>
      <c r="F22" s="212">
        <v>119352049</v>
      </c>
      <c r="G22" s="367">
        <v>3.6250557178469283</v>
      </c>
      <c r="H22" s="234">
        <v>102654771.90000001</v>
      </c>
      <c r="I22" s="256">
        <v>86.010062466543829</v>
      </c>
      <c r="J22" s="212">
        <v>14943951.1</v>
      </c>
      <c r="K22" s="256">
        <v>12.520900332427473</v>
      </c>
      <c r="L22" s="212">
        <v>117598723</v>
      </c>
      <c r="M22" s="256">
        <v>98.530962798971302</v>
      </c>
      <c r="N22" s="241">
        <v>0</v>
      </c>
      <c r="O22" s="262">
        <v>0</v>
      </c>
      <c r="P22" s="241">
        <v>191947536.84999999</v>
      </c>
      <c r="Q22" s="367">
        <v>3.8282367584998491</v>
      </c>
      <c r="R22" s="234">
        <v>190993948.13999999</v>
      </c>
      <c r="S22" s="256">
        <v>99.503203466088124</v>
      </c>
      <c r="T22" s="212">
        <v>654362.32999999996</v>
      </c>
      <c r="U22" s="256">
        <v>0.34090686483325933</v>
      </c>
      <c r="V22" s="212">
        <v>191648310.47</v>
      </c>
      <c r="W22" s="256">
        <v>99.844110330921396</v>
      </c>
      <c r="X22" s="241">
        <v>0</v>
      </c>
      <c r="Y22" s="262">
        <v>0</v>
      </c>
      <c r="Z22" s="241">
        <v>218255802</v>
      </c>
      <c r="AA22" s="367">
        <v>3.5340957485508766</v>
      </c>
      <c r="AB22" s="234">
        <v>212665762</v>
      </c>
      <c r="AC22" s="256">
        <v>97.438766828292614</v>
      </c>
      <c r="AD22" s="212">
        <v>1251926</v>
      </c>
      <c r="AE22" s="256">
        <v>0.57360491154319926</v>
      </c>
      <c r="AF22" s="212">
        <v>213917688</v>
      </c>
      <c r="AG22" s="256">
        <v>98.012371739835814</v>
      </c>
      <c r="AH22" s="241">
        <v>0</v>
      </c>
      <c r="AI22" s="262">
        <v>0</v>
      </c>
      <c r="AJ22" s="241">
        <v>278123553</v>
      </c>
      <c r="AK22" s="367">
        <v>5.0165416657219772</v>
      </c>
      <c r="AL22" s="234">
        <v>253440027</v>
      </c>
      <c r="AM22" s="256">
        <v>91.124978185504474</v>
      </c>
      <c r="AN22" s="212">
        <v>19994428</v>
      </c>
      <c r="AO22" s="256">
        <v>7.1890452226460662</v>
      </c>
      <c r="AP22" s="212">
        <v>273434455</v>
      </c>
      <c r="AQ22" s="256">
        <v>98.314023408150547</v>
      </c>
      <c r="AR22" s="241">
        <v>0</v>
      </c>
      <c r="AS22" s="262">
        <v>0</v>
      </c>
      <c r="AT22" s="241">
        <v>13481530.013999999</v>
      </c>
      <c r="AU22" s="367">
        <v>0.16949474193818739</v>
      </c>
      <c r="AV22" s="234">
        <v>13298992.740000002</v>
      </c>
      <c r="AW22" s="256">
        <v>98.64601960007181</v>
      </c>
      <c r="AX22" s="212">
        <v>84690</v>
      </c>
      <c r="AY22" s="256">
        <v>0.62819279348896617</v>
      </c>
      <c r="AZ22" s="212">
        <v>13383682.740000002</v>
      </c>
      <c r="BA22" s="256">
        <v>99.274212393560774</v>
      </c>
      <c r="BB22" s="241">
        <v>0</v>
      </c>
      <c r="BC22" s="262">
        <v>0</v>
      </c>
      <c r="BD22" s="241">
        <v>13187605</v>
      </c>
      <c r="BE22" s="367">
        <v>0.17081160989840563</v>
      </c>
      <c r="BF22" s="234">
        <v>12817993.614999998</v>
      </c>
      <c r="BG22" s="256">
        <v>97.197281955290578</v>
      </c>
      <c r="BH22" s="212">
        <v>100</v>
      </c>
      <c r="BI22" s="256">
        <v>7.5828780131039712E-4</v>
      </c>
      <c r="BJ22" s="212">
        <v>12818093.614999998</v>
      </c>
      <c r="BK22" s="256">
        <v>97.198040243091882</v>
      </c>
      <c r="BL22" s="241">
        <v>0</v>
      </c>
      <c r="BM22" s="259">
        <v>0</v>
      </c>
      <c r="BN22" s="241">
        <v>13448000</v>
      </c>
      <c r="BO22" s="367">
        <v>0.17062358753386109</v>
      </c>
      <c r="BP22" s="234">
        <v>13448987.453000002</v>
      </c>
      <c r="BQ22" s="256">
        <v>100.00734274985128</v>
      </c>
      <c r="BR22" s="212">
        <v>0</v>
      </c>
      <c r="BS22" s="256">
        <v>0</v>
      </c>
      <c r="BT22" s="212">
        <v>13448987.453000002</v>
      </c>
      <c r="BU22" s="262">
        <v>100.00734274985128</v>
      </c>
      <c r="BV22" s="241">
        <v>0</v>
      </c>
      <c r="BW22" s="259">
        <v>0</v>
      </c>
      <c r="BX22" s="241">
        <v>16250373.325999998</v>
      </c>
      <c r="BY22" s="212">
        <v>16250373.325999998</v>
      </c>
      <c r="BZ22" s="257">
        <v>0.18990631511730999</v>
      </c>
      <c r="CA22" s="212">
        <v>432510.37</v>
      </c>
      <c r="CB22" s="242">
        <v>15817862.955999998</v>
      </c>
      <c r="CC22" s="234">
        <v>15462310.167000001</v>
      </c>
      <c r="CD22" s="257">
        <v>95.150491972149808</v>
      </c>
      <c r="CE22" s="212">
        <v>104025.75799999945</v>
      </c>
      <c r="CF22" s="257">
        <v>0.64014380416456074</v>
      </c>
      <c r="CG22" s="212">
        <v>15566335.925000001</v>
      </c>
      <c r="CH22" s="271">
        <v>95.790635776314375</v>
      </c>
      <c r="CI22" s="241">
        <v>0</v>
      </c>
      <c r="CJ22" s="259">
        <v>0</v>
      </c>
      <c r="CK22" s="241">
        <v>16120616.966999996</v>
      </c>
      <c r="CL22" s="212">
        <v>16120616.966999996</v>
      </c>
      <c r="CM22" s="257">
        <v>0.15350085942256483</v>
      </c>
      <c r="CN22" s="212">
        <v>0</v>
      </c>
      <c r="CO22" s="242">
        <v>16120616.966999996</v>
      </c>
      <c r="CP22" s="234">
        <v>15666258.9</v>
      </c>
      <c r="CQ22" s="257">
        <v>97.181509442659063</v>
      </c>
      <c r="CR22" s="212">
        <v>453016.40899999999</v>
      </c>
      <c r="CS22" s="257">
        <v>2.8101679354292428</v>
      </c>
      <c r="CT22" s="212">
        <v>16119275.309</v>
      </c>
      <c r="CU22" s="271">
        <v>99.991677378088312</v>
      </c>
      <c r="CV22" s="241">
        <v>0</v>
      </c>
      <c r="CW22" s="259">
        <v>0</v>
      </c>
      <c r="CX22" s="241">
        <v>15577073.262999998</v>
      </c>
      <c r="CY22" s="212">
        <v>16977073.262999997</v>
      </c>
      <c r="CZ22" s="257">
        <v>0.19686964372946197</v>
      </c>
      <c r="DA22" s="212">
        <v>0</v>
      </c>
      <c r="DB22" s="242">
        <v>16977073.262999997</v>
      </c>
      <c r="DC22" s="234">
        <v>16512364.384</v>
      </c>
      <c r="DD22" s="257">
        <v>97.262726785701119</v>
      </c>
      <c r="DE22" s="212">
        <v>388848.07599999942</v>
      </c>
      <c r="DF22" s="257">
        <v>2.290430570547509</v>
      </c>
      <c r="DG22" s="212">
        <v>16901212.460000001</v>
      </c>
      <c r="DH22" s="271">
        <v>99.553157356248633</v>
      </c>
      <c r="DI22" s="241">
        <v>0</v>
      </c>
      <c r="DJ22" s="259">
        <v>0</v>
      </c>
      <c r="DK22" s="241">
        <v>18329340.813999999</v>
      </c>
      <c r="DL22" s="212">
        <v>18369340.813999999</v>
      </c>
      <c r="DM22" s="257">
        <v>0.17116065082807469</v>
      </c>
      <c r="DN22" s="212">
        <v>0</v>
      </c>
      <c r="DO22" s="242">
        <v>18369340.813999999</v>
      </c>
      <c r="DP22" s="234">
        <v>17246267.596000001</v>
      </c>
      <c r="DQ22" s="257">
        <v>93.886153948735824</v>
      </c>
      <c r="DR22" s="212">
        <v>861479.46499999985</v>
      </c>
      <c r="DS22" s="257">
        <v>4.6897679874469551</v>
      </c>
      <c r="DT22" s="212">
        <v>18107747.061000001</v>
      </c>
      <c r="DU22" s="271">
        <v>98.57592193618278</v>
      </c>
      <c r="DV22" s="241">
        <v>0</v>
      </c>
      <c r="DW22" s="259">
        <v>0</v>
      </c>
      <c r="DX22" s="241">
        <v>20427513.762000002</v>
      </c>
      <c r="DY22" s="212">
        <v>20427513.761999998</v>
      </c>
      <c r="DZ22" s="257">
        <v>0.14467152929639354</v>
      </c>
      <c r="EA22" s="212">
        <v>0</v>
      </c>
      <c r="EB22" s="242">
        <v>20427513.761999998</v>
      </c>
      <c r="EC22" s="234">
        <v>19616315.130000006</v>
      </c>
      <c r="ED22" s="257">
        <v>96.028892005893468</v>
      </c>
      <c r="EE22" s="212">
        <v>801125.05199999805</v>
      </c>
      <c r="EF22" s="257">
        <v>3.9217942101709897</v>
      </c>
      <c r="EG22" s="212">
        <v>20417440.182000004</v>
      </c>
      <c r="EH22" s="271">
        <v>99.950686216064469</v>
      </c>
      <c r="EI22" s="241">
        <v>0</v>
      </c>
      <c r="EJ22" s="259">
        <v>0</v>
      </c>
      <c r="EK22" s="241">
        <v>23513894</v>
      </c>
      <c r="EL22" s="212">
        <v>24105657.258000001</v>
      </c>
      <c r="EM22" s="257">
        <v>0.15383369391220925</v>
      </c>
      <c r="EN22" s="212">
        <v>0</v>
      </c>
      <c r="EO22" s="242">
        <v>24105657.258000001</v>
      </c>
      <c r="EP22" s="234">
        <v>22672055.068000004</v>
      </c>
      <c r="EQ22" s="257">
        <v>94.052839237460645</v>
      </c>
      <c r="ER22" s="212">
        <v>940196.99100000039</v>
      </c>
      <c r="ES22" s="257">
        <v>3.9003167635596205</v>
      </c>
      <c r="ET22" s="212">
        <v>23612252.059000004</v>
      </c>
      <c r="EU22" s="271">
        <v>97.953156001020261</v>
      </c>
      <c r="EV22" s="397">
        <v>0</v>
      </c>
      <c r="EW22" s="241">
        <v>25596927</v>
      </c>
      <c r="EX22" s="212">
        <v>25347498.991</v>
      </c>
      <c r="EY22" s="257">
        <v>0.14899399833871138</v>
      </c>
      <c r="EZ22" s="257">
        <v>0</v>
      </c>
      <c r="FA22" s="212">
        <v>25347498.991</v>
      </c>
      <c r="FB22" s="242">
        <v>24596866.841000002</v>
      </c>
      <c r="FC22" s="260">
        <v>97.03863426420682</v>
      </c>
      <c r="FD22" s="257">
        <v>231300.50499999861</v>
      </c>
      <c r="FE22" s="257">
        <v>0.91251805585286838</v>
      </c>
      <c r="FF22" s="257">
        <v>24828167.346000001</v>
      </c>
      <c r="FG22" s="271">
        <v>97.951152320059677</v>
      </c>
      <c r="FH22" s="397">
        <v>0</v>
      </c>
      <c r="FI22" s="241">
        <v>25616416</v>
      </c>
      <c r="FJ22" s="212">
        <v>25596416</v>
      </c>
      <c r="FK22" s="257">
        <v>0.13227691846402276</v>
      </c>
      <c r="FL22" s="257">
        <v>0</v>
      </c>
      <c r="FM22" s="212">
        <v>25596416</v>
      </c>
      <c r="FN22" s="242">
        <v>24618122.862</v>
      </c>
      <c r="FO22" s="260">
        <v>96.178007350716598</v>
      </c>
      <c r="FP22" s="257">
        <v>410493.87200000137</v>
      </c>
      <c r="FQ22" s="257">
        <v>1.603716207769093</v>
      </c>
      <c r="FR22" s="257">
        <v>25028616.734000001</v>
      </c>
      <c r="FS22" s="271">
        <v>97.781723558485695</v>
      </c>
      <c r="FT22" s="397">
        <v>0</v>
      </c>
      <c r="FU22" s="241">
        <v>27322369.592</v>
      </c>
      <c r="FV22" s="212">
        <v>26728985</v>
      </c>
      <c r="FW22" s="257">
        <v>0.16810868090514913</v>
      </c>
      <c r="FX22" s="257">
        <v>0</v>
      </c>
      <c r="FY22" s="212">
        <v>26728985</v>
      </c>
      <c r="FZ22" s="427">
        <v>25799671.200000003</v>
      </c>
      <c r="GA22" s="260">
        <v>96.5231983182302</v>
      </c>
      <c r="GB22" s="257">
        <v>916945.45199999958</v>
      </c>
      <c r="GC22" s="257">
        <v>3.4305285142701814</v>
      </c>
      <c r="GD22" s="257">
        <v>26716616.652000003</v>
      </c>
      <c r="GE22" s="271">
        <v>99.953726832500379</v>
      </c>
      <c r="GF22" s="397">
        <v>0</v>
      </c>
      <c r="GG22" s="241">
        <v>28724765</v>
      </c>
      <c r="GH22" s="212">
        <v>28709497.316</v>
      </c>
      <c r="GI22" s="257">
        <v>0.17687136032635858</v>
      </c>
      <c r="GJ22" s="257">
        <v>0</v>
      </c>
      <c r="GK22" s="242">
        <v>28709497.316</v>
      </c>
      <c r="GL22" s="234">
        <v>27727844.647999998</v>
      </c>
      <c r="GM22" s="257">
        <v>96.580738919963878</v>
      </c>
      <c r="GN22" s="212">
        <v>924670.99599999934</v>
      </c>
      <c r="GO22" s="257">
        <v>3.2207843481978138</v>
      </c>
      <c r="GP22" s="212">
        <v>28652515.643999998</v>
      </c>
      <c r="GQ22" s="271">
        <v>99.801523268161702</v>
      </c>
      <c r="GR22" s="397">
        <v>0</v>
      </c>
      <c r="GS22" s="241">
        <v>30781307</v>
      </c>
      <c r="GT22" s="212">
        <v>30666080</v>
      </c>
      <c r="GU22" s="257">
        <v>0.14840857732801857</v>
      </c>
      <c r="GV22" s="212">
        <v>0</v>
      </c>
      <c r="GW22" s="242">
        <v>30666080</v>
      </c>
      <c r="GX22" s="234">
        <v>27722541.561000004</v>
      </c>
      <c r="GY22" s="257">
        <v>90.401321463323654</v>
      </c>
      <c r="GZ22" s="212">
        <v>1169529.9519999996</v>
      </c>
      <c r="HA22" s="257">
        <v>3.8137575849277101</v>
      </c>
      <c r="HB22" s="212">
        <v>28892071.513000004</v>
      </c>
      <c r="HC22" s="271">
        <v>94.215079048251368</v>
      </c>
      <c r="HD22" s="397">
        <v>0</v>
      </c>
      <c r="HE22" s="241">
        <v>30156054</v>
      </c>
      <c r="HF22" s="212">
        <v>34151313</v>
      </c>
      <c r="HG22" s="257">
        <v>0.17805963151467805</v>
      </c>
      <c r="HH22" s="212">
        <v>0</v>
      </c>
      <c r="HI22" s="242">
        <v>34151313</v>
      </c>
      <c r="HJ22" s="234">
        <v>26748891.859000001</v>
      </c>
      <c r="HK22" s="257">
        <v>78.324636768723948</v>
      </c>
      <c r="HL22" s="212">
        <v>3526143.498999998</v>
      </c>
      <c r="HM22" s="257">
        <v>10.325059827128749</v>
      </c>
      <c r="HN22" s="212">
        <v>30275035.357999999</v>
      </c>
      <c r="HO22" s="271">
        <v>88.649696595852703</v>
      </c>
      <c r="HP22" s="397">
        <v>0</v>
      </c>
      <c r="HQ22" s="241">
        <v>51524594</v>
      </c>
      <c r="HR22" s="212">
        <v>51524594</v>
      </c>
      <c r="HS22" s="257">
        <v>0.25131200193891573</v>
      </c>
      <c r="HT22" s="212">
        <v>0</v>
      </c>
      <c r="HU22" s="242">
        <v>51524594</v>
      </c>
      <c r="HV22" s="234">
        <v>27235831.096999999</v>
      </c>
      <c r="HW22" s="257">
        <v>52.859865517814654</v>
      </c>
      <c r="HX22" s="212">
        <v>919267.47900000215</v>
      </c>
      <c r="HY22" s="257">
        <v>1.7841333771596573</v>
      </c>
      <c r="HZ22" s="212">
        <v>28155098.576000001</v>
      </c>
      <c r="IA22" s="271">
        <v>54.64399889497431</v>
      </c>
      <c r="IB22" s="397">
        <v>0</v>
      </c>
      <c r="IC22" s="241">
        <v>53549205</v>
      </c>
      <c r="ID22" s="212">
        <v>53549205</v>
      </c>
      <c r="IE22" s="257">
        <v>0.22081732624197495</v>
      </c>
      <c r="IF22" s="212">
        <v>0</v>
      </c>
      <c r="IG22" s="242">
        <v>53549205</v>
      </c>
      <c r="IH22" s="234">
        <v>31280842.965</v>
      </c>
      <c r="II22" s="257">
        <v>58.415139804596535</v>
      </c>
      <c r="IJ22" s="212">
        <v>1095437.1779999994</v>
      </c>
      <c r="IK22" s="257">
        <v>2.0456646891396413</v>
      </c>
      <c r="IL22" s="212">
        <v>32376280.142999999</v>
      </c>
      <c r="IM22" s="271">
        <v>60.460804493736177</v>
      </c>
      <c r="IN22" s="397">
        <v>0</v>
      </c>
      <c r="IO22" s="241">
        <v>57403572</v>
      </c>
      <c r="IP22" s="212">
        <v>56829533.479999997</v>
      </c>
      <c r="IQ22" s="257">
        <v>0.26301116516755857</v>
      </c>
      <c r="IR22" s="212">
        <v>0</v>
      </c>
      <c r="IS22" s="242">
        <v>56829533.479999997</v>
      </c>
      <c r="IT22" s="234">
        <v>36557511.660999998</v>
      </c>
      <c r="IU22" s="257">
        <v>64.328368407010899</v>
      </c>
      <c r="IV22" s="212">
        <v>2297132.949000001</v>
      </c>
      <c r="IW22" s="257">
        <v>4.042146412847873</v>
      </c>
      <c r="IX22" s="212">
        <v>38854644.609999999</v>
      </c>
      <c r="IY22" s="271">
        <v>68.370514819858769</v>
      </c>
    </row>
    <row r="23" spans="1:259" ht="14.1" customHeight="1" x14ac:dyDescent="0.2">
      <c r="A23" s="202">
        <v>117</v>
      </c>
      <c r="B23" s="247" t="s">
        <v>226</v>
      </c>
      <c r="C23" s="241">
        <v>0</v>
      </c>
      <c r="D23" s="233">
        <v>0</v>
      </c>
      <c r="E23" s="241">
        <v>0</v>
      </c>
      <c r="F23" s="212">
        <v>0</v>
      </c>
      <c r="G23" s="271">
        <v>0</v>
      </c>
      <c r="H23" s="234">
        <v>0</v>
      </c>
      <c r="I23" s="257">
        <v>0</v>
      </c>
      <c r="J23" s="212">
        <v>0</v>
      </c>
      <c r="K23" s="257">
        <v>0</v>
      </c>
      <c r="L23" s="212">
        <v>0</v>
      </c>
      <c r="M23" s="257">
        <v>0</v>
      </c>
      <c r="N23" s="241">
        <v>0</v>
      </c>
      <c r="O23" s="259">
        <v>0</v>
      </c>
      <c r="P23" s="241">
        <v>0</v>
      </c>
      <c r="Q23" s="271">
        <v>0</v>
      </c>
      <c r="R23" s="234">
        <v>0</v>
      </c>
      <c r="S23" s="257">
        <v>0</v>
      </c>
      <c r="T23" s="212">
        <v>0</v>
      </c>
      <c r="U23" s="257">
        <v>0</v>
      </c>
      <c r="V23" s="212">
        <v>0</v>
      </c>
      <c r="W23" s="257">
        <v>0</v>
      </c>
      <c r="X23" s="241">
        <v>0</v>
      </c>
      <c r="Y23" s="259">
        <v>0</v>
      </c>
      <c r="Z23" s="241">
        <v>0</v>
      </c>
      <c r="AA23" s="271">
        <v>0</v>
      </c>
      <c r="AB23" s="234">
        <v>0</v>
      </c>
      <c r="AC23" s="257">
        <v>0</v>
      </c>
      <c r="AD23" s="212">
        <v>0</v>
      </c>
      <c r="AE23" s="257">
        <v>0</v>
      </c>
      <c r="AF23" s="212">
        <v>0</v>
      </c>
      <c r="AG23" s="257">
        <v>0</v>
      </c>
      <c r="AH23" s="241">
        <v>0</v>
      </c>
      <c r="AI23" s="259">
        <v>0</v>
      </c>
      <c r="AJ23" s="241">
        <v>0</v>
      </c>
      <c r="AK23" s="271">
        <v>0</v>
      </c>
      <c r="AL23" s="234">
        <v>0</v>
      </c>
      <c r="AM23" s="257">
        <v>0</v>
      </c>
      <c r="AN23" s="212">
        <v>0</v>
      </c>
      <c r="AO23" s="257">
        <v>0</v>
      </c>
      <c r="AP23" s="212">
        <v>0</v>
      </c>
      <c r="AQ23" s="257">
        <v>0</v>
      </c>
      <c r="AR23" s="241">
        <v>0</v>
      </c>
      <c r="AS23" s="259">
        <v>0</v>
      </c>
      <c r="AT23" s="241">
        <v>0</v>
      </c>
      <c r="AU23" s="271">
        <v>0</v>
      </c>
      <c r="AV23" s="234">
        <v>0</v>
      </c>
      <c r="AW23" s="257">
        <v>0</v>
      </c>
      <c r="AX23" s="212">
        <v>0</v>
      </c>
      <c r="AY23" s="257">
        <v>0</v>
      </c>
      <c r="AZ23" s="212">
        <v>0</v>
      </c>
      <c r="BA23" s="257">
        <v>0</v>
      </c>
      <c r="BB23" s="241">
        <v>0</v>
      </c>
      <c r="BC23" s="259">
        <v>0</v>
      </c>
      <c r="BD23" s="241">
        <v>0</v>
      </c>
      <c r="BE23" s="271">
        <v>0</v>
      </c>
      <c r="BF23" s="234">
        <v>0</v>
      </c>
      <c r="BG23" s="257">
        <v>0</v>
      </c>
      <c r="BH23" s="212">
        <v>0</v>
      </c>
      <c r="BI23" s="257">
        <v>0</v>
      </c>
      <c r="BJ23" s="212">
        <v>0</v>
      </c>
      <c r="BK23" s="257">
        <v>0</v>
      </c>
      <c r="BL23" s="241">
        <v>0</v>
      </c>
      <c r="BM23" s="259">
        <v>0</v>
      </c>
      <c r="BN23" s="241">
        <v>0</v>
      </c>
      <c r="BO23" s="271">
        <v>0</v>
      </c>
      <c r="BP23" s="234">
        <v>0</v>
      </c>
      <c r="BQ23" s="257">
        <v>0</v>
      </c>
      <c r="BR23" s="212">
        <v>0</v>
      </c>
      <c r="BS23" s="257">
        <v>0</v>
      </c>
      <c r="BT23" s="212">
        <v>0</v>
      </c>
      <c r="BU23" s="259">
        <v>0</v>
      </c>
      <c r="BV23" s="241">
        <v>0</v>
      </c>
      <c r="BW23" s="259">
        <v>0</v>
      </c>
      <c r="BX23" s="241">
        <v>0</v>
      </c>
      <c r="BY23" s="212">
        <v>0</v>
      </c>
      <c r="BZ23" s="257">
        <v>0</v>
      </c>
      <c r="CA23" s="212">
        <v>0</v>
      </c>
      <c r="CB23" s="242">
        <v>0</v>
      </c>
      <c r="CC23" s="234">
        <v>0</v>
      </c>
      <c r="CD23" s="257">
        <v>0</v>
      </c>
      <c r="CE23" s="212">
        <v>0</v>
      </c>
      <c r="CF23" s="257">
        <v>0</v>
      </c>
      <c r="CG23" s="212">
        <v>0</v>
      </c>
      <c r="CH23" s="271">
        <v>0</v>
      </c>
      <c r="CI23" s="241">
        <v>0</v>
      </c>
      <c r="CJ23" s="259">
        <v>0</v>
      </c>
      <c r="CK23" s="241">
        <v>0</v>
      </c>
      <c r="CL23" s="212">
        <v>0</v>
      </c>
      <c r="CM23" s="257">
        <v>0</v>
      </c>
      <c r="CN23" s="212">
        <v>0</v>
      </c>
      <c r="CO23" s="242">
        <v>0</v>
      </c>
      <c r="CP23" s="234">
        <v>0</v>
      </c>
      <c r="CQ23" s="257">
        <v>0</v>
      </c>
      <c r="CR23" s="212">
        <v>0</v>
      </c>
      <c r="CS23" s="257">
        <v>0</v>
      </c>
      <c r="CT23" s="212">
        <v>0</v>
      </c>
      <c r="CU23" s="271">
        <v>0</v>
      </c>
      <c r="CV23" s="241">
        <v>0</v>
      </c>
      <c r="CW23" s="259">
        <v>0</v>
      </c>
      <c r="CX23" s="241">
        <v>0</v>
      </c>
      <c r="CY23" s="212">
        <v>0</v>
      </c>
      <c r="CZ23" s="257">
        <v>0</v>
      </c>
      <c r="DA23" s="212">
        <v>0</v>
      </c>
      <c r="DB23" s="242">
        <v>0</v>
      </c>
      <c r="DC23" s="234">
        <v>0</v>
      </c>
      <c r="DD23" s="257">
        <v>0</v>
      </c>
      <c r="DE23" s="212">
        <v>0</v>
      </c>
      <c r="DF23" s="257">
        <v>0</v>
      </c>
      <c r="DG23" s="212">
        <v>0</v>
      </c>
      <c r="DH23" s="271">
        <v>0</v>
      </c>
      <c r="DI23" s="241">
        <v>0</v>
      </c>
      <c r="DJ23" s="259">
        <v>0</v>
      </c>
      <c r="DK23" s="241">
        <v>0</v>
      </c>
      <c r="DL23" s="212">
        <v>0</v>
      </c>
      <c r="DM23" s="257">
        <v>0</v>
      </c>
      <c r="DN23" s="212">
        <v>0</v>
      </c>
      <c r="DO23" s="242">
        <v>0</v>
      </c>
      <c r="DP23" s="234">
        <v>0</v>
      </c>
      <c r="DQ23" s="257">
        <v>0</v>
      </c>
      <c r="DR23" s="212">
        <v>0</v>
      </c>
      <c r="DS23" s="257">
        <v>0</v>
      </c>
      <c r="DT23" s="212">
        <v>0</v>
      </c>
      <c r="DU23" s="271">
        <v>0</v>
      </c>
      <c r="DV23" s="241">
        <v>0</v>
      </c>
      <c r="DW23" s="259">
        <v>0</v>
      </c>
      <c r="DX23" s="241">
        <v>0</v>
      </c>
      <c r="DY23" s="212">
        <v>0</v>
      </c>
      <c r="DZ23" s="257">
        <v>0</v>
      </c>
      <c r="EA23" s="212">
        <v>0</v>
      </c>
      <c r="EB23" s="242">
        <v>0</v>
      </c>
      <c r="EC23" s="234">
        <v>0</v>
      </c>
      <c r="ED23" s="257">
        <v>0</v>
      </c>
      <c r="EE23" s="212">
        <v>0</v>
      </c>
      <c r="EF23" s="257">
        <v>0</v>
      </c>
      <c r="EG23" s="212">
        <v>0</v>
      </c>
      <c r="EH23" s="271">
        <v>0</v>
      </c>
      <c r="EI23" s="241">
        <v>0</v>
      </c>
      <c r="EJ23" s="259">
        <v>0</v>
      </c>
      <c r="EK23" s="241">
        <v>28567380.600000001</v>
      </c>
      <c r="EL23" s="212">
        <v>27908908.226000004</v>
      </c>
      <c r="EM23" s="257">
        <v>0.17810468304230059</v>
      </c>
      <c r="EN23" s="212">
        <v>0</v>
      </c>
      <c r="EO23" s="242">
        <v>27908908.226000004</v>
      </c>
      <c r="EP23" s="234">
        <v>22119133.66</v>
      </c>
      <c r="EQ23" s="257">
        <v>79.254743614061425</v>
      </c>
      <c r="ER23" s="212">
        <v>4114242.4159999993</v>
      </c>
      <c r="ES23" s="257">
        <v>14.741681697771186</v>
      </c>
      <c r="ET23" s="212">
        <v>26233376.075999998</v>
      </c>
      <c r="EU23" s="271">
        <v>93.996425311832596</v>
      </c>
      <c r="EV23" s="397">
        <v>0</v>
      </c>
      <c r="EW23" s="241">
        <v>51714532</v>
      </c>
      <c r="EX23" s="212">
        <v>44512015.314000003</v>
      </c>
      <c r="EY23" s="257">
        <v>0.26164408323289046</v>
      </c>
      <c r="EZ23" s="257">
        <v>0</v>
      </c>
      <c r="FA23" s="212">
        <v>44512015.314000003</v>
      </c>
      <c r="FB23" s="242">
        <v>33845038.662</v>
      </c>
      <c r="FC23" s="260">
        <v>76.035736470810818</v>
      </c>
      <c r="FD23" s="257">
        <v>8874164.8039999995</v>
      </c>
      <c r="FE23" s="257">
        <v>19.93656036780002</v>
      </c>
      <c r="FF23" s="257">
        <v>42719203.465999998</v>
      </c>
      <c r="FG23" s="271">
        <v>95.972296838610845</v>
      </c>
      <c r="FH23" s="397">
        <v>0</v>
      </c>
      <c r="FI23" s="241">
        <v>104742477</v>
      </c>
      <c r="FJ23" s="212">
        <v>92987666.644000009</v>
      </c>
      <c r="FK23" s="257">
        <v>0.48054079129000404</v>
      </c>
      <c r="FL23" s="257">
        <v>0</v>
      </c>
      <c r="FM23" s="212">
        <v>92987666.644000009</v>
      </c>
      <c r="FN23" s="242">
        <v>74492315.459000006</v>
      </c>
      <c r="FO23" s="260">
        <v>80.109887845870148</v>
      </c>
      <c r="FP23" s="257">
        <v>16933165.888000015</v>
      </c>
      <c r="FQ23" s="257">
        <v>18.21012022253235</v>
      </c>
      <c r="FR23" s="257">
        <v>91425481.347000018</v>
      </c>
      <c r="FS23" s="271">
        <v>98.320008068402487</v>
      </c>
      <c r="FT23" s="397">
        <v>0</v>
      </c>
      <c r="FU23" s="241">
        <v>88963301.931999996</v>
      </c>
      <c r="FV23" s="212">
        <v>85610291.851999998</v>
      </c>
      <c r="FW23" s="257">
        <v>0.53843545630874334</v>
      </c>
      <c r="FX23" s="257">
        <v>0</v>
      </c>
      <c r="FY23" s="212">
        <v>85610291.851999998</v>
      </c>
      <c r="FZ23" s="427">
        <v>60210847.568999998</v>
      </c>
      <c r="GA23" s="260">
        <v>70.331319128184205</v>
      </c>
      <c r="GB23" s="257">
        <v>13450685.278000003</v>
      </c>
      <c r="GC23" s="257">
        <v>15.711528353685637</v>
      </c>
      <c r="GD23" s="257">
        <v>73661532.847000003</v>
      </c>
      <c r="GE23" s="271">
        <v>86.042847481869842</v>
      </c>
      <c r="GF23" s="397">
        <v>0</v>
      </c>
      <c r="GG23" s="241">
        <v>91628816</v>
      </c>
      <c r="GH23" s="212">
        <v>84625498.890000001</v>
      </c>
      <c r="GI23" s="257">
        <v>0.52135455184822677</v>
      </c>
      <c r="GJ23" s="257">
        <v>0</v>
      </c>
      <c r="GK23" s="242">
        <v>84625498.890000001</v>
      </c>
      <c r="GL23" s="234">
        <v>73933051.182999998</v>
      </c>
      <c r="GM23" s="257">
        <v>87.364981185046219</v>
      </c>
      <c r="GN23" s="212">
        <v>8928792.9579999875</v>
      </c>
      <c r="GO23" s="257">
        <v>10.55094867990797</v>
      </c>
      <c r="GP23" s="212">
        <v>82861844.140999988</v>
      </c>
      <c r="GQ23" s="271">
        <v>97.915929864954194</v>
      </c>
      <c r="GR23" s="397">
        <v>0</v>
      </c>
      <c r="GS23" s="241">
        <v>103028200.993</v>
      </c>
      <c r="GT23" s="212">
        <v>100056844.668</v>
      </c>
      <c r="GU23" s="257">
        <v>0.48422537113020053</v>
      </c>
      <c r="GV23" s="212">
        <v>0</v>
      </c>
      <c r="GW23" s="242">
        <v>100056844.668</v>
      </c>
      <c r="GX23" s="234">
        <v>35929159.272999994</v>
      </c>
      <c r="GY23" s="257">
        <v>35.908747064947967</v>
      </c>
      <c r="GZ23" s="212">
        <v>15273635.551000005</v>
      </c>
      <c r="HA23" s="257">
        <v>15.264958236170315</v>
      </c>
      <c r="HB23" s="212">
        <v>51202794.824000001</v>
      </c>
      <c r="HC23" s="271">
        <v>51.173705301118289</v>
      </c>
      <c r="HD23" s="397">
        <v>0</v>
      </c>
      <c r="HE23" s="241">
        <v>87435974</v>
      </c>
      <c r="HF23" s="212">
        <v>85009974</v>
      </c>
      <c r="HG23" s="257">
        <v>0.44322877558213819</v>
      </c>
      <c r="HH23" s="212">
        <v>0</v>
      </c>
      <c r="HI23" s="242">
        <v>85009974</v>
      </c>
      <c r="HJ23" s="234">
        <v>67854915.763999999</v>
      </c>
      <c r="HK23" s="257">
        <v>79.819946497101625</v>
      </c>
      <c r="HL23" s="212">
        <v>14920217.799999999</v>
      </c>
      <c r="HM23" s="257">
        <v>17.551137940590358</v>
      </c>
      <c r="HN23" s="212">
        <v>82775133.563999996</v>
      </c>
      <c r="HO23" s="271">
        <v>97.371084437691977</v>
      </c>
      <c r="HP23" s="397">
        <v>0</v>
      </c>
      <c r="HQ23" s="241">
        <v>53722781</v>
      </c>
      <c r="HR23" s="212">
        <v>53722781</v>
      </c>
      <c r="HS23" s="257">
        <v>0.26203369293576473</v>
      </c>
      <c r="HT23" s="212">
        <v>0</v>
      </c>
      <c r="HU23" s="242">
        <v>53722781</v>
      </c>
      <c r="HV23" s="234">
        <v>44588578.283</v>
      </c>
      <c r="HW23" s="257">
        <v>82.997524426369523</v>
      </c>
      <c r="HX23" s="212">
        <v>8731215.9640000015</v>
      </c>
      <c r="HY23" s="257">
        <v>16.252352915237207</v>
      </c>
      <c r="HZ23" s="212">
        <v>53319794.247000001</v>
      </c>
      <c r="IA23" s="271">
        <v>99.249877341606719</v>
      </c>
      <c r="IB23" s="397">
        <v>0</v>
      </c>
      <c r="IC23" s="241">
        <v>49787298</v>
      </c>
      <c r="ID23" s="212">
        <v>49787298</v>
      </c>
      <c r="IE23" s="257">
        <v>0.20530459836280349</v>
      </c>
      <c r="IF23" s="212">
        <v>0</v>
      </c>
      <c r="IG23" s="242">
        <v>49787298</v>
      </c>
      <c r="IH23" s="234">
        <v>36411530.800999999</v>
      </c>
      <c r="II23" s="257">
        <v>73.134177317676489</v>
      </c>
      <c r="IJ23" s="212">
        <v>9329449.5350000039</v>
      </c>
      <c r="IK23" s="257">
        <v>18.738613883002859</v>
      </c>
      <c r="IL23" s="212">
        <v>45740980.336000003</v>
      </c>
      <c r="IM23" s="271">
        <v>91.872791200679345</v>
      </c>
      <c r="IN23" s="397">
        <v>0</v>
      </c>
      <c r="IO23" s="241">
        <v>37186618</v>
      </c>
      <c r="IP23" s="212">
        <v>37186618</v>
      </c>
      <c r="IQ23" s="257">
        <v>0.17210234063003441</v>
      </c>
      <c r="IR23" s="212">
        <v>0</v>
      </c>
      <c r="IS23" s="242">
        <v>37186618</v>
      </c>
      <c r="IT23" s="234">
        <v>24241642.835999999</v>
      </c>
      <c r="IU23" s="257">
        <v>65.18915712098368</v>
      </c>
      <c r="IV23" s="212">
        <v>5612984.8289999999</v>
      </c>
      <c r="IW23" s="257">
        <v>15.094098713144605</v>
      </c>
      <c r="IX23" s="212">
        <v>29854627.664999999</v>
      </c>
      <c r="IY23" s="271">
        <v>80.283255834128283</v>
      </c>
    </row>
    <row r="24" spans="1:259" s="216" customFormat="1" ht="14.1" customHeight="1" x14ac:dyDescent="0.2">
      <c r="A24" s="202">
        <v>118</v>
      </c>
      <c r="B24" s="247" t="s">
        <v>227</v>
      </c>
      <c r="C24" s="241">
        <v>0</v>
      </c>
      <c r="D24" s="233">
        <v>0</v>
      </c>
      <c r="E24" s="241">
        <v>0</v>
      </c>
      <c r="F24" s="212">
        <v>0</v>
      </c>
      <c r="G24" s="271">
        <v>0</v>
      </c>
      <c r="H24" s="234">
        <v>0</v>
      </c>
      <c r="I24" s="257">
        <v>0</v>
      </c>
      <c r="J24" s="212">
        <v>0</v>
      </c>
      <c r="K24" s="257">
        <v>0</v>
      </c>
      <c r="L24" s="212">
        <v>0</v>
      </c>
      <c r="M24" s="257">
        <v>0</v>
      </c>
      <c r="N24" s="241">
        <v>0</v>
      </c>
      <c r="O24" s="259">
        <v>0</v>
      </c>
      <c r="P24" s="241">
        <v>0</v>
      </c>
      <c r="Q24" s="271">
        <v>0</v>
      </c>
      <c r="R24" s="234">
        <v>0</v>
      </c>
      <c r="S24" s="257">
        <v>0</v>
      </c>
      <c r="T24" s="212">
        <v>0</v>
      </c>
      <c r="U24" s="257">
        <v>0</v>
      </c>
      <c r="V24" s="212">
        <v>0</v>
      </c>
      <c r="W24" s="257">
        <v>0</v>
      </c>
      <c r="X24" s="241">
        <v>0</v>
      </c>
      <c r="Y24" s="259">
        <v>0</v>
      </c>
      <c r="Z24" s="241">
        <v>0</v>
      </c>
      <c r="AA24" s="271">
        <v>0</v>
      </c>
      <c r="AB24" s="234">
        <v>0</v>
      </c>
      <c r="AC24" s="257">
        <v>0</v>
      </c>
      <c r="AD24" s="212">
        <v>0</v>
      </c>
      <c r="AE24" s="257">
        <v>0</v>
      </c>
      <c r="AF24" s="212">
        <v>0</v>
      </c>
      <c r="AG24" s="257">
        <v>0</v>
      </c>
      <c r="AH24" s="241">
        <v>0</v>
      </c>
      <c r="AI24" s="259">
        <v>0</v>
      </c>
      <c r="AJ24" s="241">
        <v>0</v>
      </c>
      <c r="AK24" s="271">
        <v>0</v>
      </c>
      <c r="AL24" s="234">
        <v>0</v>
      </c>
      <c r="AM24" s="257">
        <v>0</v>
      </c>
      <c r="AN24" s="212">
        <v>0</v>
      </c>
      <c r="AO24" s="257">
        <v>0</v>
      </c>
      <c r="AP24" s="212">
        <v>0</v>
      </c>
      <c r="AQ24" s="257">
        <v>0</v>
      </c>
      <c r="AR24" s="241">
        <v>0</v>
      </c>
      <c r="AS24" s="259">
        <v>0</v>
      </c>
      <c r="AT24" s="241">
        <v>0</v>
      </c>
      <c r="AU24" s="271">
        <v>0</v>
      </c>
      <c r="AV24" s="234">
        <v>0</v>
      </c>
      <c r="AW24" s="257">
        <v>0</v>
      </c>
      <c r="AX24" s="212">
        <v>0</v>
      </c>
      <c r="AY24" s="257">
        <v>0</v>
      </c>
      <c r="AZ24" s="212">
        <v>0</v>
      </c>
      <c r="BA24" s="257">
        <v>0</v>
      </c>
      <c r="BB24" s="241">
        <v>0</v>
      </c>
      <c r="BC24" s="259">
        <v>0</v>
      </c>
      <c r="BD24" s="241">
        <v>0</v>
      </c>
      <c r="BE24" s="271">
        <v>0</v>
      </c>
      <c r="BF24" s="234">
        <v>0</v>
      </c>
      <c r="BG24" s="257">
        <v>0</v>
      </c>
      <c r="BH24" s="212">
        <v>0</v>
      </c>
      <c r="BI24" s="257">
        <v>0</v>
      </c>
      <c r="BJ24" s="212">
        <v>0</v>
      </c>
      <c r="BK24" s="257">
        <v>0</v>
      </c>
      <c r="BL24" s="241">
        <v>0</v>
      </c>
      <c r="BM24" s="259">
        <v>0</v>
      </c>
      <c r="BN24" s="241">
        <v>0</v>
      </c>
      <c r="BO24" s="271">
        <v>0</v>
      </c>
      <c r="BP24" s="234">
        <v>0</v>
      </c>
      <c r="BQ24" s="257">
        <v>0</v>
      </c>
      <c r="BR24" s="212">
        <v>0</v>
      </c>
      <c r="BS24" s="257">
        <v>0</v>
      </c>
      <c r="BT24" s="212">
        <v>0</v>
      </c>
      <c r="BU24" s="259">
        <v>0</v>
      </c>
      <c r="BV24" s="241">
        <v>0</v>
      </c>
      <c r="BW24" s="259">
        <v>0</v>
      </c>
      <c r="BX24" s="241">
        <v>0</v>
      </c>
      <c r="BY24" s="212">
        <v>0</v>
      </c>
      <c r="BZ24" s="257">
        <v>0</v>
      </c>
      <c r="CA24" s="212">
        <v>0</v>
      </c>
      <c r="CB24" s="242">
        <v>0</v>
      </c>
      <c r="CC24" s="234">
        <v>0</v>
      </c>
      <c r="CD24" s="257">
        <v>0</v>
      </c>
      <c r="CE24" s="212">
        <v>0</v>
      </c>
      <c r="CF24" s="257">
        <v>0</v>
      </c>
      <c r="CG24" s="212">
        <v>0</v>
      </c>
      <c r="CH24" s="271">
        <v>0</v>
      </c>
      <c r="CI24" s="241">
        <v>0</v>
      </c>
      <c r="CJ24" s="259">
        <v>0</v>
      </c>
      <c r="CK24" s="241">
        <v>0</v>
      </c>
      <c r="CL24" s="212">
        <v>0</v>
      </c>
      <c r="CM24" s="257">
        <v>0</v>
      </c>
      <c r="CN24" s="212">
        <v>0</v>
      </c>
      <c r="CO24" s="242">
        <v>0</v>
      </c>
      <c r="CP24" s="234">
        <v>0</v>
      </c>
      <c r="CQ24" s="257">
        <v>0</v>
      </c>
      <c r="CR24" s="212">
        <v>0</v>
      </c>
      <c r="CS24" s="257">
        <v>0</v>
      </c>
      <c r="CT24" s="212">
        <v>0</v>
      </c>
      <c r="CU24" s="271">
        <v>0</v>
      </c>
      <c r="CV24" s="241">
        <v>0</v>
      </c>
      <c r="CW24" s="259">
        <v>0</v>
      </c>
      <c r="CX24" s="241">
        <v>0</v>
      </c>
      <c r="CY24" s="212">
        <v>0</v>
      </c>
      <c r="CZ24" s="257">
        <v>0</v>
      </c>
      <c r="DA24" s="212">
        <v>0</v>
      </c>
      <c r="DB24" s="242">
        <v>0</v>
      </c>
      <c r="DC24" s="234">
        <v>0</v>
      </c>
      <c r="DD24" s="257">
        <v>0</v>
      </c>
      <c r="DE24" s="212">
        <v>0</v>
      </c>
      <c r="DF24" s="257">
        <v>0</v>
      </c>
      <c r="DG24" s="212">
        <v>0</v>
      </c>
      <c r="DH24" s="271">
        <v>0</v>
      </c>
      <c r="DI24" s="241">
        <v>0</v>
      </c>
      <c r="DJ24" s="259">
        <v>0</v>
      </c>
      <c r="DK24" s="241">
        <v>0</v>
      </c>
      <c r="DL24" s="212">
        <v>0</v>
      </c>
      <c r="DM24" s="257">
        <v>0</v>
      </c>
      <c r="DN24" s="212">
        <v>0</v>
      </c>
      <c r="DO24" s="242">
        <v>0</v>
      </c>
      <c r="DP24" s="234">
        <v>0</v>
      </c>
      <c r="DQ24" s="257">
        <v>0</v>
      </c>
      <c r="DR24" s="212">
        <v>0</v>
      </c>
      <c r="DS24" s="257">
        <v>0</v>
      </c>
      <c r="DT24" s="212">
        <v>0</v>
      </c>
      <c r="DU24" s="271">
        <v>0</v>
      </c>
      <c r="DV24" s="241">
        <v>0</v>
      </c>
      <c r="DW24" s="259">
        <v>0</v>
      </c>
      <c r="DX24" s="241">
        <v>0</v>
      </c>
      <c r="DY24" s="212">
        <v>0</v>
      </c>
      <c r="DZ24" s="257">
        <v>0</v>
      </c>
      <c r="EA24" s="212">
        <v>0</v>
      </c>
      <c r="EB24" s="242">
        <v>0</v>
      </c>
      <c r="EC24" s="234">
        <v>0</v>
      </c>
      <c r="ED24" s="257">
        <v>0</v>
      </c>
      <c r="EE24" s="212">
        <v>0</v>
      </c>
      <c r="EF24" s="257">
        <v>0</v>
      </c>
      <c r="EG24" s="212">
        <v>0</v>
      </c>
      <c r="EH24" s="271">
        <v>0</v>
      </c>
      <c r="EI24" s="241">
        <v>0</v>
      </c>
      <c r="EJ24" s="259">
        <v>0</v>
      </c>
      <c r="EK24" s="241">
        <v>14370955.626</v>
      </c>
      <c r="EL24" s="212">
        <v>19493681.035</v>
      </c>
      <c r="EM24" s="257">
        <v>0.12440170908699096</v>
      </c>
      <c r="EN24" s="212">
        <v>0</v>
      </c>
      <c r="EO24" s="242">
        <v>19493681.035</v>
      </c>
      <c r="EP24" s="234">
        <v>14022434.032</v>
      </c>
      <c r="EQ24" s="257">
        <v>71.933228038477552</v>
      </c>
      <c r="ER24" s="212">
        <v>4913462.0530000012</v>
      </c>
      <c r="ES24" s="257">
        <v>25.20540909732804</v>
      </c>
      <c r="ET24" s="212">
        <v>18935896.085000001</v>
      </c>
      <c r="EU24" s="271">
        <v>97.138637135805581</v>
      </c>
      <c r="EV24" s="397">
        <v>0</v>
      </c>
      <c r="EW24" s="241">
        <v>35115649</v>
      </c>
      <c r="EX24" s="212">
        <v>29806072.07</v>
      </c>
      <c r="EY24" s="257">
        <v>0.17520173702572814</v>
      </c>
      <c r="EZ24" s="257">
        <v>0</v>
      </c>
      <c r="FA24" s="212">
        <v>29806072.07</v>
      </c>
      <c r="FB24" s="242">
        <v>17116096.210999999</v>
      </c>
      <c r="FC24" s="260">
        <v>57.424863533855095</v>
      </c>
      <c r="FD24" s="257">
        <v>6660248.1809999989</v>
      </c>
      <c r="FE24" s="257">
        <v>22.345273021410897</v>
      </c>
      <c r="FF24" s="257">
        <v>23776344.391999997</v>
      </c>
      <c r="FG24" s="271">
        <v>79.770136555265992</v>
      </c>
      <c r="FH24" s="397">
        <v>0</v>
      </c>
      <c r="FI24" s="241">
        <v>137180036.99199998</v>
      </c>
      <c r="FJ24" s="212">
        <v>123952359.992</v>
      </c>
      <c r="FK24" s="257">
        <v>0.64055984306884928</v>
      </c>
      <c r="FL24" s="257">
        <v>0</v>
      </c>
      <c r="FM24" s="212">
        <v>123952359.992</v>
      </c>
      <c r="FN24" s="242">
        <v>35430284.408000007</v>
      </c>
      <c r="FO24" s="260">
        <v>28.583791716661715</v>
      </c>
      <c r="FP24" s="257">
        <v>80173945.673700005</v>
      </c>
      <c r="FQ24" s="257">
        <v>64.681257927541282</v>
      </c>
      <c r="FR24" s="257">
        <v>115604230.08170001</v>
      </c>
      <c r="FS24" s="271">
        <v>93.265049644203003</v>
      </c>
      <c r="FT24" s="397">
        <v>0</v>
      </c>
      <c r="FU24" s="241">
        <v>168899047.748</v>
      </c>
      <c r="FV24" s="212">
        <v>164616074.34799999</v>
      </c>
      <c r="FW24" s="257">
        <v>1.0353326590750167</v>
      </c>
      <c r="FX24" s="257">
        <v>0</v>
      </c>
      <c r="FY24" s="212">
        <v>164616074.34799999</v>
      </c>
      <c r="FZ24" s="427">
        <v>64831805.423999995</v>
      </c>
      <c r="GA24" s="260">
        <v>39.383642017209645</v>
      </c>
      <c r="GB24" s="257">
        <v>99145898.22300002</v>
      </c>
      <c r="GC24" s="257">
        <v>60.228564321977828</v>
      </c>
      <c r="GD24" s="257">
        <v>163977703.64700001</v>
      </c>
      <c r="GE24" s="271">
        <v>99.61220633918748</v>
      </c>
      <c r="GF24" s="397">
        <v>0</v>
      </c>
      <c r="GG24" s="241">
        <v>162378800</v>
      </c>
      <c r="GH24" s="212">
        <v>162068845.10699999</v>
      </c>
      <c r="GI24" s="257">
        <v>0.99846182554445517</v>
      </c>
      <c r="GJ24" s="257">
        <v>0</v>
      </c>
      <c r="GK24" s="242">
        <v>162068845.10699999</v>
      </c>
      <c r="GL24" s="234">
        <v>54364809.163999997</v>
      </c>
      <c r="GM24" s="257">
        <v>33.544268874198266</v>
      </c>
      <c r="GN24" s="212">
        <v>77490622.03199999</v>
      </c>
      <c r="GO24" s="257">
        <v>47.813398053672593</v>
      </c>
      <c r="GP24" s="212">
        <v>131855431.19599998</v>
      </c>
      <c r="GQ24" s="271">
        <v>81.357666927870852</v>
      </c>
      <c r="GR24" s="397">
        <v>0</v>
      </c>
      <c r="GS24" s="241">
        <v>137681540</v>
      </c>
      <c r="GT24" s="212">
        <v>135757658.352</v>
      </c>
      <c r="GU24" s="257">
        <v>0.65699955577639912</v>
      </c>
      <c r="GV24" s="212">
        <v>0</v>
      </c>
      <c r="GW24" s="242">
        <v>135757658.352</v>
      </c>
      <c r="GX24" s="234">
        <v>100963134.07900001</v>
      </c>
      <c r="GY24" s="257">
        <v>74.370120481319134</v>
      </c>
      <c r="GZ24" s="212">
        <v>23077110.410999998</v>
      </c>
      <c r="HA24" s="257">
        <v>16.998754023264297</v>
      </c>
      <c r="HB24" s="212">
        <v>124040244.49000001</v>
      </c>
      <c r="HC24" s="271">
        <v>91.368874504583431</v>
      </c>
      <c r="HD24" s="397">
        <v>0</v>
      </c>
      <c r="HE24" s="241">
        <v>275407702</v>
      </c>
      <c r="HF24" s="212">
        <v>238148195</v>
      </c>
      <c r="HG24" s="257">
        <v>1.2416676292236755</v>
      </c>
      <c r="HH24" s="212">
        <v>0</v>
      </c>
      <c r="HI24" s="242">
        <v>238148195</v>
      </c>
      <c r="HJ24" s="234">
        <v>167201220.20900005</v>
      </c>
      <c r="HK24" s="257">
        <v>70.20889669518597</v>
      </c>
      <c r="HL24" s="212">
        <v>51517996.610999957</v>
      </c>
      <c r="HM24" s="257">
        <v>21.632747042655502</v>
      </c>
      <c r="HN24" s="212">
        <v>218719216.81999999</v>
      </c>
      <c r="HO24" s="271">
        <v>91.841643737841466</v>
      </c>
      <c r="HP24" s="397">
        <v>0</v>
      </c>
      <c r="HQ24" s="241">
        <v>185801095</v>
      </c>
      <c r="HR24" s="212">
        <v>185801095</v>
      </c>
      <c r="HS24" s="257">
        <v>0.90624770661740028</v>
      </c>
      <c r="HT24" s="212">
        <v>0</v>
      </c>
      <c r="HU24" s="242">
        <v>185801095</v>
      </c>
      <c r="HV24" s="234">
        <v>151314835.352</v>
      </c>
      <c r="HW24" s="257">
        <v>81.439151557206912</v>
      </c>
      <c r="HX24" s="212">
        <v>31529243.057999998</v>
      </c>
      <c r="HY24" s="257">
        <v>16.969352660704178</v>
      </c>
      <c r="HZ24" s="212">
        <v>182844078.41</v>
      </c>
      <c r="IA24" s="271">
        <v>98.408504217911101</v>
      </c>
      <c r="IB24" s="397">
        <v>0</v>
      </c>
      <c r="IC24" s="241">
        <v>200625610</v>
      </c>
      <c r="ID24" s="212">
        <v>200625610</v>
      </c>
      <c r="IE24" s="257">
        <v>0.82730660101985143</v>
      </c>
      <c r="IF24" s="212">
        <v>0</v>
      </c>
      <c r="IG24" s="242">
        <v>200625610</v>
      </c>
      <c r="IH24" s="234">
        <v>118187299.39399999</v>
      </c>
      <c r="II24" s="257">
        <v>58.909378216469968</v>
      </c>
      <c r="IJ24" s="212">
        <v>62819184.275999993</v>
      </c>
      <c r="IK24" s="257">
        <v>31.31164773829223</v>
      </c>
      <c r="IL24" s="212">
        <v>181006483.66999999</v>
      </c>
      <c r="IM24" s="271">
        <v>90.221025954762197</v>
      </c>
      <c r="IN24" s="397">
        <v>0</v>
      </c>
      <c r="IO24" s="241">
        <v>132828267</v>
      </c>
      <c r="IP24" s="212">
        <v>132828267</v>
      </c>
      <c r="IQ24" s="257">
        <v>0.61473876577136322</v>
      </c>
      <c r="IR24" s="212">
        <v>0</v>
      </c>
      <c r="IS24" s="242">
        <v>132828267</v>
      </c>
      <c r="IT24" s="234">
        <v>98025677.662999988</v>
      </c>
      <c r="IU24" s="257">
        <v>73.798807947257188</v>
      </c>
      <c r="IV24" s="212">
        <v>22425002.159000024</v>
      </c>
      <c r="IW24" s="257">
        <v>16.882703256980701</v>
      </c>
      <c r="IX24" s="212">
        <v>120450679.82200001</v>
      </c>
      <c r="IY24" s="271">
        <v>90.681511204237893</v>
      </c>
    </row>
    <row r="25" spans="1:259" ht="14.1" customHeight="1" x14ac:dyDescent="0.2">
      <c r="A25" s="202">
        <v>119</v>
      </c>
      <c r="B25" s="247" t="s">
        <v>228</v>
      </c>
      <c r="C25" s="241">
        <v>0</v>
      </c>
      <c r="D25" s="233">
        <v>0</v>
      </c>
      <c r="E25" s="241">
        <v>0</v>
      </c>
      <c r="F25" s="212">
        <v>0</v>
      </c>
      <c r="G25" s="271">
        <v>0</v>
      </c>
      <c r="H25" s="234">
        <v>0</v>
      </c>
      <c r="I25" s="257">
        <v>0</v>
      </c>
      <c r="J25" s="212">
        <v>0</v>
      </c>
      <c r="K25" s="257">
        <v>0</v>
      </c>
      <c r="L25" s="212">
        <v>0</v>
      </c>
      <c r="M25" s="257">
        <v>0</v>
      </c>
      <c r="N25" s="241">
        <v>0</v>
      </c>
      <c r="O25" s="259">
        <v>0</v>
      </c>
      <c r="P25" s="241">
        <v>0</v>
      </c>
      <c r="Q25" s="271">
        <v>0</v>
      </c>
      <c r="R25" s="234">
        <v>0</v>
      </c>
      <c r="S25" s="257">
        <v>0</v>
      </c>
      <c r="T25" s="212">
        <v>0</v>
      </c>
      <c r="U25" s="257">
        <v>0</v>
      </c>
      <c r="V25" s="212">
        <v>0</v>
      </c>
      <c r="W25" s="257">
        <v>0</v>
      </c>
      <c r="X25" s="241">
        <v>0</v>
      </c>
      <c r="Y25" s="259">
        <v>0</v>
      </c>
      <c r="Z25" s="241">
        <v>0</v>
      </c>
      <c r="AA25" s="271">
        <v>0</v>
      </c>
      <c r="AB25" s="234">
        <v>0</v>
      </c>
      <c r="AC25" s="257">
        <v>0</v>
      </c>
      <c r="AD25" s="212">
        <v>0</v>
      </c>
      <c r="AE25" s="257">
        <v>0</v>
      </c>
      <c r="AF25" s="212">
        <v>0</v>
      </c>
      <c r="AG25" s="257">
        <v>0</v>
      </c>
      <c r="AH25" s="241">
        <v>0</v>
      </c>
      <c r="AI25" s="259">
        <v>0</v>
      </c>
      <c r="AJ25" s="241">
        <v>0</v>
      </c>
      <c r="AK25" s="271">
        <v>0</v>
      </c>
      <c r="AL25" s="234">
        <v>0</v>
      </c>
      <c r="AM25" s="257">
        <v>0</v>
      </c>
      <c r="AN25" s="212">
        <v>0</v>
      </c>
      <c r="AO25" s="257">
        <v>0</v>
      </c>
      <c r="AP25" s="212">
        <v>0</v>
      </c>
      <c r="AQ25" s="257">
        <v>0</v>
      </c>
      <c r="AR25" s="241">
        <v>0</v>
      </c>
      <c r="AS25" s="259">
        <v>0</v>
      </c>
      <c r="AT25" s="241">
        <v>0</v>
      </c>
      <c r="AU25" s="271">
        <v>0</v>
      </c>
      <c r="AV25" s="234">
        <v>0</v>
      </c>
      <c r="AW25" s="257">
        <v>0</v>
      </c>
      <c r="AX25" s="212">
        <v>0</v>
      </c>
      <c r="AY25" s="257">
        <v>0</v>
      </c>
      <c r="AZ25" s="212">
        <v>0</v>
      </c>
      <c r="BA25" s="257">
        <v>0</v>
      </c>
      <c r="BB25" s="241">
        <v>0</v>
      </c>
      <c r="BC25" s="259">
        <v>0</v>
      </c>
      <c r="BD25" s="241">
        <v>0</v>
      </c>
      <c r="BE25" s="271">
        <v>0</v>
      </c>
      <c r="BF25" s="234">
        <v>0</v>
      </c>
      <c r="BG25" s="257">
        <v>0</v>
      </c>
      <c r="BH25" s="212">
        <v>0</v>
      </c>
      <c r="BI25" s="257">
        <v>0</v>
      </c>
      <c r="BJ25" s="212">
        <v>0</v>
      </c>
      <c r="BK25" s="257">
        <v>0</v>
      </c>
      <c r="BL25" s="241">
        <v>0</v>
      </c>
      <c r="BM25" s="259">
        <v>0</v>
      </c>
      <c r="BN25" s="241">
        <v>0</v>
      </c>
      <c r="BO25" s="271">
        <v>0</v>
      </c>
      <c r="BP25" s="234">
        <v>0</v>
      </c>
      <c r="BQ25" s="257">
        <v>0</v>
      </c>
      <c r="BR25" s="212">
        <v>0</v>
      </c>
      <c r="BS25" s="257">
        <v>0</v>
      </c>
      <c r="BT25" s="212">
        <v>0</v>
      </c>
      <c r="BU25" s="259">
        <v>0</v>
      </c>
      <c r="BV25" s="241">
        <v>0</v>
      </c>
      <c r="BW25" s="259">
        <v>0</v>
      </c>
      <c r="BX25" s="241">
        <v>0</v>
      </c>
      <c r="BY25" s="212">
        <v>0</v>
      </c>
      <c r="BZ25" s="257">
        <v>0</v>
      </c>
      <c r="CA25" s="212">
        <v>0</v>
      </c>
      <c r="CB25" s="242">
        <v>0</v>
      </c>
      <c r="CC25" s="234">
        <v>0</v>
      </c>
      <c r="CD25" s="257">
        <v>0</v>
      </c>
      <c r="CE25" s="212">
        <v>0</v>
      </c>
      <c r="CF25" s="257">
        <v>0</v>
      </c>
      <c r="CG25" s="212">
        <v>0</v>
      </c>
      <c r="CH25" s="271">
        <v>0</v>
      </c>
      <c r="CI25" s="241">
        <v>0</v>
      </c>
      <c r="CJ25" s="259">
        <v>0</v>
      </c>
      <c r="CK25" s="241">
        <v>0</v>
      </c>
      <c r="CL25" s="212">
        <v>0</v>
      </c>
      <c r="CM25" s="257">
        <v>0</v>
      </c>
      <c r="CN25" s="212">
        <v>0</v>
      </c>
      <c r="CO25" s="242">
        <v>0</v>
      </c>
      <c r="CP25" s="234">
        <v>0</v>
      </c>
      <c r="CQ25" s="257">
        <v>0</v>
      </c>
      <c r="CR25" s="212">
        <v>0</v>
      </c>
      <c r="CS25" s="257">
        <v>0</v>
      </c>
      <c r="CT25" s="212">
        <v>0</v>
      </c>
      <c r="CU25" s="271">
        <v>0</v>
      </c>
      <c r="CV25" s="241">
        <v>0</v>
      </c>
      <c r="CW25" s="259">
        <v>0</v>
      </c>
      <c r="CX25" s="241">
        <v>0</v>
      </c>
      <c r="CY25" s="212">
        <v>0</v>
      </c>
      <c r="CZ25" s="257">
        <v>0</v>
      </c>
      <c r="DA25" s="212">
        <v>0</v>
      </c>
      <c r="DB25" s="242">
        <v>0</v>
      </c>
      <c r="DC25" s="234">
        <v>0</v>
      </c>
      <c r="DD25" s="257">
        <v>0</v>
      </c>
      <c r="DE25" s="212">
        <v>0</v>
      </c>
      <c r="DF25" s="257">
        <v>0</v>
      </c>
      <c r="DG25" s="212">
        <v>0</v>
      </c>
      <c r="DH25" s="271">
        <v>0</v>
      </c>
      <c r="DI25" s="241">
        <v>0</v>
      </c>
      <c r="DJ25" s="259">
        <v>0</v>
      </c>
      <c r="DK25" s="241">
        <v>0</v>
      </c>
      <c r="DL25" s="212">
        <v>0</v>
      </c>
      <c r="DM25" s="257">
        <v>0</v>
      </c>
      <c r="DN25" s="212">
        <v>0</v>
      </c>
      <c r="DO25" s="242">
        <v>0</v>
      </c>
      <c r="DP25" s="234">
        <v>0</v>
      </c>
      <c r="DQ25" s="257">
        <v>0</v>
      </c>
      <c r="DR25" s="212">
        <v>0</v>
      </c>
      <c r="DS25" s="257">
        <v>0</v>
      </c>
      <c r="DT25" s="212">
        <v>0</v>
      </c>
      <c r="DU25" s="271">
        <v>0</v>
      </c>
      <c r="DV25" s="241">
        <v>0</v>
      </c>
      <c r="DW25" s="259">
        <v>0</v>
      </c>
      <c r="DX25" s="241">
        <v>0</v>
      </c>
      <c r="DY25" s="212">
        <v>0</v>
      </c>
      <c r="DZ25" s="257">
        <v>0</v>
      </c>
      <c r="EA25" s="212">
        <v>0</v>
      </c>
      <c r="EB25" s="242">
        <v>0</v>
      </c>
      <c r="EC25" s="234">
        <v>0</v>
      </c>
      <c r="ED25" s="257">
        <v>0</v>
      </c>
      <c r="EE25" s="212">
        <v>0</v>
      </c>
      <c r="EF25" s="257">
        <v>0</v>
      </c>
      <c r="EG25" s="212">
        <v>0</v>
      </c>
      <c r="EH25" s="271">
        <v>0</v>
      </c>
      <c r="EI25" s="241">
        <v>0</v>
      </c>
      <c r="EJ25" s="259">
        <v>0</v>
      </c>
      <c r="EK25" s="241">
        <v>41391319.816999994</v>
      </c>
      <c r="EL25" s="212">
        <v>48608820.749999993</v>
      </c>
      <c r="EM25" s="257">
        <v>0.31020413061781626</v>
      </c>
      <c r="EN25" s="212">
        <v>0</v>
      </c>
      <c r="EO25" s="242">
        <v>48608820.749999993</v>
      </c>
      <c r="EP25" s="234">
        <v>44070418.243000001</v>
      </c>
      <c r="EQ25" s="257">
        <v>90.663417797478672</v>
      </c>
      <c r="ER25" s="212">
        <v>3703569.4030000092</v>
      </c>
      <c r="ES25" s="257">
        <v>7.619130326258758</v>
      </c>
      <c r="ET25" s="212">
        <v>47773987.646000013</v>
      </c>
      <c r="EU25" s="271">
        <v>0</v>
      </c>
      <c r="EV25" s="397">
        <v>0</v>
      </c>
      <c r="EW25" s="241">
        <v>24784576.002</v>
      </c>
      <c r="EX25" s="212">
        <v>24506029.662</v>
      </c>
      <c r="EY25" s="257">
        <v>0.14404779517083202</v>
      </c>
      <c r="EZ25" s="257">
        <v>0</v>
      </c>
      <c r="FA25" s="212">
        <v>24506029.662</v>
      </c>
      <c r="FB25" s="242">
        <v>21095406.467</v>
      </c>
      <c r="FC25" s="260">
        <v>86.082514213680867</v>
      </c>
      <c r="FD25" s="257">
        <v>3039246.0939999982</v>
      </c>
      <c r="FE25" s="257">
        <v>12.402033850113105</v>
      </c>
      <c r="FF25" s="257">
        <v>24134652.560999997</v>
      </c>
      <c r="FG25" s="271">
        <v>98.484548063793966</v>
      </c>
      <c r="FH25" s="397">
        <v>0</v>
      </c>
      <c r="FI25" s="241">
        <v>41512468</v>
      </c>
      <c r="FJ25" s="212">
        <v>38935017.809</v>
      </c>
      <c r="FK25" s="257">
        <v>0.20120801975231092</v>
      </c>
      <c r="FL25" s="257">
        <v>0</v>
      </c>
      <c r="FM25" s="212">
        <v>38935017.809</v>
      </c>
      <c r="FN25" s="242">
        <v>33675305.127000004</v>
      </c>
      <c r="FO25" s="260">
        <v>86.491048475174466</v>
      </c>
      <c r="FP25" s="257">
        <v>4467196.3890000023</v>
      </c>
      <c r="FQ25" s="257">
        <v>11.473466920997248</v>
      </c>
      <c r="FR25" s="257">
        <v>38142501.516000003</v>
      </c>
      <c r="FS25" s="271">
        <v>97.96451539617172</v>
      </c>
      <c r="FT25" s="397">
        <v>0</v>
      </c>
      <c r="FU25" s="241">
        <v>40715469</v>
      </c>
      <c r="FV25" s="212">
        <v>29524335.57</v>
      </c>
      <c r="FW25" s="257">
        <v>0.18568969630809679</v>
      </c>
      <c r="FX25" s="257">
        <v>0</v>
      </c>
      <c r="FY25" s="212">
        <v>29524335.57</v>
      </c>
      <c r="FZ25" s="427">
        <v>26511028.755999997</v>
      </c>
      <c r="GA25" s="260">
        <v>89.7938200612316</v>
      </c>
      <c r="GB25" s="257">
        <v>2932386.1370000057</v>
      </c>
      <c r="GC25" s="257">
        <v>9.9320986582324142</v>
      </c>
      <c r="GD25" s="257">
        <v>29443414.893000003</v>
      </c>
      <c r="GE25" s="271">
        <v>99.725918719464019</v>
      </c>
      <c r="GF25" s="397">
        <v>0</v>
      </c>
      <c r="GG25" s="241">
        <v>36528299</v>
      </c>
      <c r="GH25" s="212">
        <v>36161309.066</v>
      </c>
      <c r="GI25" s="257">
        <v>0.22277993429445472</v>
      </c>
      <c r="GJ25" s="257">
        <v>0</v>
      </c>
      <c r="GK25" s="242">
        <v>36161309.066</v>
      </c>
      <c r="GL25" s="234">
        <v>33944573.062000006</v>
      </c>
      <c r="GM25" s="257">
        <v>93.869867929963192</v>
      </c>
      <c r="GN25" s="212">
        <v>1668639.3469999991</v>
      </c>
      <c r="GO25" s="257">
        <v>4.6144329121339975</v>
      </c>
      <c r="GP25" s="212">
        <v>35613212.409000009</v>
      </c>
      <c r="GQ25" s="271">
        <v>98.484300842097213</v>
      </c>
      <c r="GR25" s="397">
        <v>0</v>
      </c>
      <c r="GS25" s="241">
        <v>37404723</v>
      </c>
      <c r="GT25" s="212">
        <v>34644289.276000001</v>
      </c>
      <c r="GU25" s="257">
        <v>0.16766113190833296</v>
      </c>
      <c r="GV25" s="212">
        <v>0</v>
      </c>
      <c r="GW25" s="242">
        <v>34644289.276000001</v>
      </c>
      <c r="GX25" s="234">
        <v>31050871.826000001</v>
      </c>
      <c r="GY25" s="257">
        <v>89.627677388984978</v>
      </c>
      <c r="GZ25" s="212">
        <v>2734693.3339999989</v>
      </c>
      <c r="HA25" s="257">
        <v>7.8936338171453579</v>
      </c>
      <c r="HB25" s="212">
        <v>33785565.159999996</v>
      </c>
      <c r="HC25" s="271">
        <v>97.521311206130335</v>
      </c>
      <c r="HD25" s="397">
        <v>0</v>
      </c>
      <c r="HE25" s="241">
        <v>72075397</v>
      </c>
      <c r="HF25" s="212">
        <v>62176396.998999998</v>
      </c>
      <c r="HG25" s="257">
        <v>0.32417805835319635</v>
      </c>
      <c r="HH25" s="212">
        <v>0</v>
      </c>
      <c r="HI25" s="242">
        <v>62176396.998999998</v>
      </c>
      <c r="HJ25" s="234">
        <v>57583501.800999992</v>
      </c>
      <c r="HK25" s="257">
        <v>92.613121023925089</v>
      </c>
      <c r="HL25" s="212">
        <v>2719939.1120000053</v>
      </c>
      <c r="HM25" s="257">
        <v>4.3745524721282107</v>
      </c>
      <c r="HN25" s="212">
        <v>60303440.912999995</v>
      </c>
      <c r="HO25" s="271">
        <v>96.98767349605329</v>
      </c>
      <c r="HP25" s="397">
        <v>0</v>
      </c>
      <c r="HQ25" s="241">
        <v>65951453</v>
      </c>
      <c r="HR25" s="212">
        <v>65051453</v>
      </c>
      <c r="HS25" s="257">
        <v>0.31728946534669028</v>
      </c>
      <c r="HT25" s="212">
        <v>0</v>
      </c>
      <c r="HU25" s="242">
        <v>65051453</v>
      </c>
      <c r="HV25" s="234">
        <v>54099155.468000002</v>
      </c>
      <c r="HW25" s="257">
        <v>83.163638893661613</v>
      </c>
      <c r="HX25" s="212">
        <v>2093762.5370000005</v>
      </c>
      <c r="HY25" s="257">
        <v>3.2186253195605028</v>
      </c>
      <c r="HZ25" s="212">
        <v>56192918.005000003</v>
      </c>
      <c r="IA25" s="271">
        <v>86.382264213222115</v>
      </c>
      <c r="IB25" s="397">
        <v>0</v>
      </c>
      <c r="IC25" s="241">
        <v>67622892</v>
      </c>
      <c r="ID25" s="212">
        <v>66132668.214000002</v>
      </c>
      <c r="IE25" s="257">
        <v>0.27270692388921791</v>
      </c>
      <c r="IF25" s="212">
        <v>0</v>
      </c>
      <c r="IG25" s="242">
        <v>66132668.214000002</v>
      </c>
      <c r="IH25" s="234">
        <v>56519798.844999999</v>
      </c>
      <c r="II25" s="257">
        <v>85.464265046900081</v>
      </c>
      <c r="IJ25" s="212">
        <v>6199000.7170000002</v>
      </c>
      <c r="IK25" s="257">
        <v>9.373583259850534</v>
      </c>
      <c r="IL25" s="212">
        <v>62718799.561999999</v>
      </c>
      <c r="IM25" s="271">
        <v>94.837848306750601</v>
      </c>
      <c r="IN25" s="397">
        <v>0</v>
      </c>
      <c r="IO25" s="241">
        <v>65824278.000000007</v>
      </c>
      <c r="IP25" s="212">
        <v>65824278.000000007</v>
      </c>
      <c r="IQ25" s="257">
        <v>0.30463948923997564</v>
      </c>
      <c r="IR25" s="212">
        <v>0</v>
      </c>
      <c r="IS25" s="242">
        <v>65824278.000000007</v>
      </c>
      <c r="IT25" s="234">
        <v>58848956.093000002</v>
      </c>
      <c r="IU25" s="257">
        <v>89.403116723893262</v>
      </c>
      <c r="IV25" s="212">
        <v>3929764.0709999949</v>
      </c>
      <c r="IW25" s="257">
        <v>5.9700830611465188</v>
      </c>
      <c r="IX25" s="212">
        <v>62778720.163999997</v>
      </c>
      <c r="IY25" s="271">
        <v>95.373199785039787</v>
      </c>
    </row>
    <row r="26" spans="1:259" ht="14.1" customHeight="1" x14ac:dyDescent="0.2">
      <c r="A26" s="202">
        <v>120</v>
      </c>
      <c r="B26" s="247" t="s">
        <v>220</v>
      </c>
      <c r="C26" s="241">
        <v>0</v>
      </c>
      <c r="D26" s="233">
        <v>0</v>
      </c>
      <c r="E26" s="241">
        <v>0</v>
      </c>
      <c r="F26" s="212">
        <v>7380585.9000000004</v>
      </c>
      <c r="G26" s="367">
        <v>0.22416904730186427</v>
      </c>
      <c r="H26" s="234">
        <v>6143755.0999999996</v>
      </c>
      <c r="I26" s="256">
        <v>83.242105481083811</v>
      </c>
      <c r="J26" s="212">
        <v>868329.8</v>
      </c>
      <c r="K26" s="256">
        <v>11.765052419483391</v>
      </c>
      <c r="L26" s="212">
        <v>7012084.8999999994</v>
      </c>
      <c r="M26" s="256">
        <v>95.007157900567208</v>
      </c>
      <c r="N26" s="241">
        <v>0</v>
      </c>
      <c r="O26" s="262">
        <v>0</v>
      </c>
      <c r="P26" s="241">
        <v>11905437.665999999</v>
      </c>
      <c r="Q26" s="367">
        <v>0.23744422484893085</v>
      </c>
      <c r="R26" s="234">
        <v>9919934.2350000013</v>
      </c>
      <c r="S26" s="256">
        <v>83.32271784791017</v>
      </c>
      <c r="T26" s="212">
        <v>1172736.7</v>
      </c>
      <c r="U26" s="256">
        <v>9.8504291307924436</v>
      </c>
      <c r="V26" s="212">
        <v>11092670.935000001</v>
      </c>
      <c r="W26" s="256">
        <v>93.173146978702604</v>
      </c>
      <c r="X26" s="241">
        <v>0</v>
      </c>
      <c r="Y26" s="262">
        <v>0</v>
      </c>
      <c r="Z26" s="241">
        <v>13645540</v>
      </c>
      <c r="AA26" s="367">
        <v>0.22095469838039369</v>
      </c>
      <c r="AB26" s="234">
        <v>9992303</v>
      </c>
      <c r="AC26" s="256">
        <v>73.227611366058071</v>
      </c>
      <c r="AD26" s="212">
        <v>1977562</v>
      </c>
      <c r="AE26" s="256">
        <v>14.492368935197874</v>
      </c>
      <c r="AF26" s="212">
        <v>11969865</v>
      </c>
      <c r="AG26" s="256">
        <v>87.719980301255944</v>
      </c>
      <c r="AH26" s="241">
        <v>0</v>
      </c>
      <c r="AI26" s="262">
        <v>0</v>
      </c>
      <c r="AJ26" s="241">
        <v>20127812</v>
      </c>
      <c r="AK26" s="367">
        <v>0.36304730918570854</v>
      </c>
      <c r="AL26" s="234">
        <v>12056430</v>
      </c>
      <c r="AM26" s="256">
        <v>59.899357168081657</v>
      </c>
      <c r="AN26" s="212">
        <v>5978483</v>
      </c>
      <c r="AO26" s="256">
        <v>29.702597579905856</v>
      </c>
      <c r="AP26" s="212">
        <v>18034913</v>
      </c>
      <c r="AQ26" s="256">
        <v>89.601954747987506</v>
      </c>
      <c r="AR26" s="241">
        <v>0</v>
      </c>
      <c r="AS26" s="262">
        <v>0</v>
      </c>
      <c r="AT26" s="241">
        <v>22703810.383999996</v>
      </c>
      <c r="AU26" s="367">
        <v>0.28544063456102159</v>
      </c>
      <c r="AV26" s="234">
        <v>12849354.856000002</v>
      </c>
      <c r="AW26" s="256">
        <v>56.595587430801039</v>
      </c>
      <c r="AX26" s="212">
        <v>8373899.699</v>
      </c>
      <c r="AY26" s="256">
        <v>36.883234828728654</v>
      </c>
      <c r="AZ26" s="212">
        <v>21223254.555000003</v>
      </c>
      <c r="BA26" s="256">
        <v>93.478822259529707</v>
      </c>
      <c r="BB26" s="241">
        <v>0</v>
      </c>
      <c r="BC26" s="262">
        <v>0</v>
      </c>
      <c r="BD26" s="241">
        <v>23180000</v>
      </c>
      <c r="BE26" s="367">
        <v>0.30023746673069468</v>
      </c>
      <c r="BF26" s="234">
        <v>15652698.777999999</v>
      </c>
      <c r="BG26" s="256">
        <v>67.526741924072482</v>
      </c>
      <c r="BH26" s="212">
        <v>6549029.1469999999</v>
      </c>
      <c r="BI26" s="256">
        <v>28.252929883520277</v>
      </c>
      <c r="BJ26" s="212">
        <v>22201727.924999997</v>
      </c>
      <c r="BK26" s="256">
        <v>95.779671807592734</v>
      </c>
      <c r="BL26" s="241">
        <v>0</v>
      </c>
      <c r="BM26" s="259">
        <v>0</v>
      </c>
      <c r="BN26" s="241">
        <v>20824465.203000002</v>
      </c>
      <c r="BO26" s="367">
        <v>0.26421363484606741</v>
      </c>
      <c r="BP26" s="234">
        <v>16253219.411999999</v>
      </c>
      <c r="BQ26" s="256">
        <v>78.04867617756895</v>
      </c>
      <c r="BR26" s="212">
        <v>3876926.2359999996</v>
      </c>
      <c r="BS26" s="256">
        <v>18.617170708621529</v>
      </c>
      <c r="BT26" s="212">
        <v>20130145.647999998</v>
      </c>
      <c r="BU26" s="262">
        <v>96.665846886190494</v>
      </c>
      <c r="BV26" s="241">
        <v>0</v>
      </c>
      <c r="BW26" s="259">
        <v>0</v>
      </c>
      <c r="BX26" s="241">
        <v>24798218.005999997</v>
      </c>
      <c r="BY26" s="212">
        <v>22596641.846000001</v>
      </c>
      <c r="BZ26" s="257">
        <v>0.26407054785219214</v>
      </c>
      <c r="CA26" s="212">
        <v>0</v>
      </c>
      <c r="CB26" s="242">
        <v>22596641.846000001</v>
      </c>
      <c r="CC26" s="234">
        <v>15303839.680000002</v>
      </c>
      <c r="CD26" s="257">
        <v>67.726168270038983</v>
      </c>
      <c r="CE26" s="212">
        <v>5670901.1569999997</v>
      </c>
      <c r="CF26" s="257">
        <v>25.096212063934836</v>
      </c>
      <c r="CG26" s="212">
        <v>20974740.837000001</v>
      </c>
      <c r="CH26" s="271">
        <v>92.822380333973811</v>
      </c>
      <c r="CI26" s="241">
        <v>0</v>
      </c>
      <c r="CJ26" s="259">
        <v>0</v>
      </c>
      <c r="CK26" s="241">
        <v>41428837.399000004</v>
      </c>
      <c r="CL26" s="212">
        <v>36368538.835999995</v>
      </c>
      <c r="CM26" s="257">
        <v>0.34630200436477659</v>
      </c>
      <c r="CN26" s="212">
        <v>0</v>
      </c>
      <c r="CO26" s="242">
        <v>36368538.835999995</v>
      </c>
      <c r="CP26" s="234">
        <v>18752516.989999998</v>
      </c>
      <c r="CQ26" s="257">
        <v>51.56247017391172</v>
      </c>
      <c r="CR26" s="212">
        <v>15544934.727000002</v>
      </c>
      <c r="CS26" s="257">
        <v>42.742807999788525</v>
      </c>
      <c r="CT26" s="212">
        <v>34297451.717</v>
      </c>
      <c r="CU26" s="271">
        <v>94.305278173700245</v>
      </c>
      <c r="CV26" s="241">
        <v>0</v>
      </c>
      <c r="CW26" s="259">
        <v>0</v>
      </c>
      <c r="CX26" s="241">
        <v>37696382.761999995</v>
      </c>
      <c r="CY26" s="212">
        <v>37763584.056999996</v>
      </c>
      <c r="CZ26" s="257">
        <v>0.43791431091082167</v>
      </c>
      <c r="DA26" s="212">
        <v>0</v>
      </c>
      <c r="DB26" s="242">
        <v>37763584.056999996</v>
      </c>
      <c r="DC26" s="234">
        <v>20230490.412</v>
      </c>
      <c r="DD26" s="257">
        <v>53.571425798632589</v>
      </c>
      <c r="DE26" s="212">
        <v>16625210.102000002</v>
      </c>
      <c r="DF26" s="257">
        <v>44.024449789792378</v>
      </c>
      <c r="DG26" s="212">
        <v>36855700.513999999</v>
      </c>
      <c r="DH26" s="271">
        <v>97.59587558842496</v>
      </c>
      <c r="DI26" s="241">
        <v>0</v>
      </c>
      <c r="DJ26" s="259">
        <v>0</v>
      </c>
      <c r="DK26" s="241">
        <v>53019834.854000002</v>
      </c>
      <c r="DL26" s="212">
        <v>53924644.362000003</v>
      </c>
      <c r="DM26" s="257">
        <v>0.50245554906564815</v>
      </c>
      <c r="DN26" s="212">
        <v>0</v>
      </c>
      <c r="DO26" s="242">
        <v>53924644.362000003</v>
      </c>
      <c r="DP26" s="234">
        <v>27466948.239000008</v>
      </c>
      <c r="DQ26" s="257">
        <v>50.935798583320114</v>
      </c>
      <c r="DR26" s="212">
        <v>24965274.497000005</v>
      </c>
      <c r="DS26" s="257">
        <v>46.296595540633199</v>
      </c>
      <c r="DT26" s="212">
        <v>52432222.736000016</v>
      </c>
      <c r="DU26" s="271">
        <v>97.232394123953313</v>
      </c>
      <c r="DV26" s="241">
        <v>0</v>
      </c>
      <c r="DW26" s="259">
        <v>0</v>
      </c>
      <c r="DX26" s="241">
        <v>66222348.541999996</v>
      </c>
      <c r="DY26" s="212">
        <v>70338294.145000011</v>
      </c>
      <c r="DZ26" s="257">
        <v>0.49814914828188162</v>
      </c>
      <c r="EA26" s="212">
        <v>0</v>
      </c>
      <c r="EB26" s="242">
        <v>70338294.145000011</v>
      </c>
      <c r="EC26" s="234">
        <v>47380641.404200003</v>
      </c>
      <c r="ED26" s="257">
        <v>67.361089688252051</v>
      </c>
      <c r="EE26" s="212">
        <v>21335923.227800004</v>
      </c>
      <c r="EF26" s="257">
        <v>30.333296374542041</v>
      </c>
      <c r="EG26" s="212">
        <v>68716564.631999999</v>
      </c>
      <c r="EH26" s="271">
        <v>97.694386062794081</v>
      </c>
      <c r="EI26" s="241">
        <v>0</v>
      </c>
      <c r="EJ26" s="259">
        <v>0</v>
      </c>
      <c r="EK26" s="241">
        <v>89770553.162999988</v>
      </c>
      <c r="EL26" s="212">
        <v>70358935.453999996</v>
      </c>
      <c r="EM26" s="257">
        <v>0.4490055933665727</v>
      </c>
      <c r="EN26" s="212">
        <v>0</v>
      </c>
      <c r="EO26" s="242">
        <v>70358935.453999996</v>
      </c>
      <c r="EP26" s="234">
        <v>56152308.119000003</v>
      </c>
      <c r="EQ26" s="257">
        <v>79.808353774357272</v>
      </c>
      <c r="ER26" s="212">
        <v>12903636.084999999</v>
      </c>
      <c r="ES26" s="257">
        <v>18.339726150968094</v>
      </c>
      <c r="ET26" s="212">
        <v>69055944.203999996</v>
      </c>
      <c r="EU26" s="271">
        <v>98.148079925325362</v>
      </c>
      <c r="EV26" s="397">
        <v>0</v>
      </c>
      <c r="EW26" s="241">
        <v>82175620.200000003</v>
      </c>
      <c r="EX26" s="212">
        <v>67280098.05399999</v>
      </c>
      <c r="EY26" s="257">
        <v>0.39547613045552538</v>
      </c>
      <c r="EZ26" s="257">
        <v>0</v>
      </c>
      <c r="FA26" s="212">
        <v>67280098.05399999</v>
      </c>
      <c r="FB26" s="242">
        <v>47737848.741999999</v>
      </c>
      <c r="FC26" s="260">
        <v>70.953892938272617</v>
      </c>
      <c r="FD26" s="257">
        <v>12500982.199000003</v>
      </c>
      <c r="FE26" s="257">
        <v>18.580505321152373</v>
      </c>
      <c r="FF26" s="257">
        <v>60238830.941</v>
      </c>
      <c r="FG26" s="271">
        <v>89.534398259424989</v>
      </c>
      <c r="FH26" s="397">
        <v>0</v>
      </c>
      <c r="FI26" s="241">
        <v>79039434.010000005</v>
      </c>
      <c r="FJ26" s="212">
        <v>79059831.572999999</v>
      </c>
      <c r="FK26" s="257">
        <v>0.40856465587842827</v>
      </c>
      <c r="FL26" s="257">
        <v>0</v>
      </c>
      <c r="FM26" s="212">
        <v>79059831.572999999</v>
      </c>
      <c r="FN26" s="242">
        <v>59673096.373999998</v>
      </c>
      <c r="FO26" s="260">
        <v>75.478400581843857</v>
      </c>
      <c r="FP26" s="257">
        <v>17517157.205999997</v>
      </c>
      <c r="FQ26" s="257">
        <v>22.156835977857487</v>
      </c>
      <c r="FR26" s="257">
        <v>77190253.579999998</v>
      </c>
      <c r="FS26" s="271">
        <v>97.63523655970134</v>
      </c>
      <c r="FT26" s="397">
        <v>0</v>
      </c>
      <c r="FU26" s="241">
        <v>77450954.027999997</v>
      </c>
      <c r="FV26" s="212">
        <v>77450703.682000011</v>
      </c>
      <c r="FW26" s="257">
        <v>0.48711672482724649</v>
      </c>
      <c r="FX26" s="257">
        <v>0</v>
      </c>
      <c r="FY26" s="212">
        <v>77450703.682000011</v>
      </c>
      <c r="FZ26" s="427">
        <v>67564279.960000008</v>
      </c>
      <c r="GA26" s="260">
        <v>87.235204779298002</v>
      </c>
      <c r="GB26" s="257">
        <v>7702216.6849999912</v>
      </c>
      <c r="GC26" s="257">
        <v>9.9446697303410438</v>
      </c>
      <c r="GD26" s="257">
        <v>75266496.644999996</v>
      </c>
      <c r="GE26" s="271">
        <v>97.179874509639035</v>
      </c>
      <c r="GF26" s="397">
        <v>0</v>
      </c>
      <c r="GG26" s="241">
        <v>69103538</v>
      </c>
      <c r="GH26" s="212">
        <v>68805802.752000004</v>
      </c>
      <c r="GI26" s="257">
        <v>0.42389373095400906</v>
      </c>
      <c r="GJ26" s="257">
        <v>0</v>
      </c>
      <c r="GK26" s="242">
        <v>68805802.752000004</v>
      </c>
      <c r="GL26" s="234">
        <v>60550106.20000001</v>
      </c>
      <c r="GM26" s="257">
        <v>88.001453043493456</v>
      </c>
      <c r="GN26" s="212">
        <v>5636497.9399999976</v>
      </c>
      <c r="GO26" s="257">
        <v>8.1918932917851315</v>
      </c>
      <c r="GP26" s="212">
        <v>66186604.140000008</v>
      </c>
      <c r="GQ26" s="271">
        <v>96.193346335278591</v>
      </c>
      <c r="GR26" s="397">
        <v>0</v>
      </c>
      <c r="GS26" s="241">
        <v>69105044</v>
      </c>
      <c r="GT26" s="212">
        <v>70638119.94600001</v>
      </c>
      <c r="GU26" s="257">
        <v>0.34185337305295604</v>
      </c>
      <c r="GV26" s="212">
        <v>0</v>
      </c>
      <c r="GW26" s="242">
        <v>70638119.94600001</v>
      </c>
      <c r="GX26" s="234">
        <v>60602597.871999994</v>
      </c>
      <c r="GY26" s="257">
        <v>85.793050435555514</v>
      </c>
      <c r="GZ26" s="212">
        <v>6353324.1709000021</v>
      </c>
      <c r="HA26" s="257">
        <v>8.9941863907998432</v>
      </c>
      <c r="HB26" s="212">
        <v>66955922.042899996</v>
      </c>
      <c r="HC26" s="271">
        <v>94.787236826355368</v>
      </c>
      <c r="HD26" s="397">
        <v>0</v>
      </c>
      <c r="HE26" s="241">
        <v>61643270</v>
      </c>
      <c r="HF26" s="212">
        <v>63894872.5</v>
      </c>
      <c r="HG26" s="257">
        <v>0.33313792219430438</v>
      </c>
      <c r="HH26" s="212">
        <v>0</v>
      </c>
      <c r="HI26" s="242">
        <v>63894872.5</v>
      </c>
      <c r="HJ26" s="234">
        <v>56291837.377000004</v>
      </c>
      <c r="HK26" s="257">
        <v>88.100711644741139</v>
      </c>
      <c r="HL26" s="212">
        <v>3545302.2290000021</v>
      </c>
      <c r="HM26" s="257">
        <v>5.5486490390915204</v>
      </c>
      <c r="HN26" s="212">
        <v>59837139.606000006</v>
      </c>
      <c r="HO26" s="271">
        <v>93.649360683832654</v>
      </c>
      <c r="HP26" s="397">
        <v>0</v>
      </c>
      <c r="HQ26" s="241">
        <v>65969395</v>
      </c>
      <c r="HR26" s="212">
        <v>65969395</v>
      </c>
      <c r="HS26" s="257">
        <v>0.32176674160982416</v>
      </c>
      <c r="HT26" s="212">
        <v>0</v>
      </c>
      <c r="HU26" s="242">
        <v>65969395</v>
      </c>
      <c r="HV26" s="234">
        <v>58434519.792999998</v>
      </c>
      <c r="HW26" s="257">
        <v>88.578225998586163</v>
      </c>
      <c r="HX26" s="212">
        <v>3228239</v>
      </c>
      <c r="HY26" s="257">
        <v>4.8935404061231731</v>
      </c>
      <c r="HZ26" s="212">
        <v>61662758.792999998</v>
      </c>
      <c r="IA26" s="271">
        <v>93.471766404709328</v>
      </c>
      <c r="IB26" s="397">
        <v>0</v>
      </c>
      <c r="IC26" s="241">
        <v>71576466</v>
      </c>
      <c r="ID26" s="212">
        <v>71576466</v>
      </c>
      <c r="IE26" s="257">
        <v>0.29515515391815111</v>
      </c>
      <c r="IF26" s="212">
        <v>0</v>
      </c>
      <c r="IG26" s="242">
        <v>71576466</v>
      </c>
      <c r="IH26" s="234">
        <v>65217004.321999997</v>
      </c>
      <c r="II26" s="257">
        <v>91.115149946073046</v>
      </c>
      <c r="IJ26" s="212">
        <v>4532466.4830000103</v>
      </c>
      <c r="IK26" s="257">
        <v>6.3323418105051594</v>
      </c>
      <c r="IL26" s="212">
        <v>69749470.805000007</v>
      </c>
      <c r="IM26" s="271">
        <v>97.447491756578202</v>
      </c>
      <c r="IN26" s="397">
        <v>0</v>
      </c>
      <c r="IO26" s="241">
        <v>75277853</v>
      </c>
      <c r="IP26" s="212">
        <v>74676853</v>
      </c>
      <c r="IQ26" s="257">
        <v>0.34560984255640048</v>
      </c>
      <c r="IR26" s="212">
        <v>0</v>
      </c>
      <c r="IS26" s="242">
        <v>74676853</v>
      </c>
      <c r="IT26" s="234">
        <v>66543910.862000003</v>
      </c>
      <c r="IU26" s="257">
        <v>89.109152553603195</v>
      </c>
      <c r="IV26" s="212">
        <v>4360566.6700000018</v>
      </c>
      <c r="IW26" s="257">
        <v>5.8392480331221268</v>
      </c>
      <c r="IX26" s="212">
        <v>70904477.532000005</v>
      </c>
      <c r="IY26" s="271">
        <v>94.948400586725327</v>
      </c>
    </row>
    <row r="27" spans="1:259" ht="14.1" customHeight="1" x14ac:dyDescent="0.2">
      <c r="A27" s="202">
        <v>121</v>
      </c>
      <c r="B27" s="247" t="s">
        <v>244</v>
      </c>
      <c r="C27" s="241">
        <v>0</v>
      </c>
      <c r="D27" s="233">
        <v>0</v>
      </c>
      <c r="E27" s="241">
        <v>0</v>
      </c>
      <c r="F27" s="212">
        <v>0</v>
      </c>
      <c r="G27" s="271">
        <v>0</v>
      </c>
      <c r="H27" s="234">
        <v>0</v>
      </c>
      <c r="I27" s="257">
        <v>0</v>
      </c>
      <c r="J27" s="212">
        <v>0</v>
      </c>
      <c r="K27" s="257">
        <v>0</v>
      </c>
      <c r="L27" s="212">
        <v>0</v>
      </c>
      <c r="M27" s="257">
        <v>0</v>
      </c>
      <c r="N27" s="241">
        <v>0</v>
      </c>
      <c r="O27" s="259">
        <v>0</v>
      </c>
      <c r="P27" s="241">
        <v>0</v>
      </c>
      <c r="Q27" s="271">
        <v>0</v>
      </c>
      <c r="R27" s="234">
        <v>0</v>
      </c>
      <c r="S27" s="257">
        <v>0</v>
      </c>
      <c r="T27" s="212">
        <v>0</v>
      </c>
      <c r="U27" s="257">
        <v>0</v>
      </c>
      <c r="V27" s="212">
        <v>0</v>
      </c>
      <c r="W27" s="257">
        <v>0</v>
      </c>
      <c r="X27" s="241">
        <v>0</v>
      </c>
      <c r="Y27" s="259">
        <v>0</v>
      </c>
      <c r="Z27" s="241">
        <v>0</v>
      </c>
      <c r="AA27" s="271">
        <v>0</v>
      </c>
      <c r="AB27" s="234">
        <v>0</v>
      </c>
      <c r="AC27" s="257">
        <v>0</v>
      </c>
      <c r="AD27" s="212">
        <v>0</v>
      </c>
      <c r="AE27" s="257">
        <v>0</v>
      </c>
      <c r="AF27" s="212">
        <v>0</v>
      </c>
      <c r="AG27" s="257">
        <v>0</v>
      </c>
      <c r="AH27" s="241">
        <v>0</v>
      </c>
      <c r="AI27" s="259">
        <v>0</v>
      </c>
      <c r="AJ27" s="241">
        <v>0</v>
      </c>
      <c r="AK27" s="271">
        <v>0</v>
      </c>
      <c r="AL27" s="234">
        <v>0</v>
      </c>
      <c r="AM27" s="257">
        <v>0</v>
      </c>
      <c r="AN27" s="212">
        <v>0</v>
      </c>
      <c r="AO27" s="257">
        <v>0</v>
      </c>
      <c r="AP27" s="212">
        <v>0</v>
      </c>
      <c r="AQ27" s="257">
        <v>0</v>
      </c>
      <c r="AR27" s="241">
        <v>0</v>
      </c>
      <c r="AS27" s="259">
        <v>0</v>
      </c>
      <c r="AT27" s="241">
        <v>0</v>
      </c>
      <c r="AU27" s="271">
        <v>0</v>
      </c>
      <c r="AV27" s="234">
        <v>0</v>
      </c>
      <c r="AW27" s="257">
        <v>0</v>
      </c>
      <c r="AX27" s="212">
        <v>0</v>
      </c>
      <c r="AY27" s="257">
        <v>0</v>
      </c>
      <c r="AZ27" s="212">
        <v>0</v>
      </c>
      <c r="BA27" s="257">
        <v>0</v>
      </c>
      <c r="BB27" s="241">
        <v>0</v>
      </c>
      <c r="BC27" s="259">
        <v>0</v>
      </c>
      <c r="BD27" s="241">
        <v>0</v>
      </c>
      <c r="BE27" s="271">
        <v>0</v>
      </c>
      <c r="BF27" s="234">
        <v>0</v>
      </c>
      <c r="BG27" s="257">
        <v>0</v>
      </c>
      <c r="BH27" s="212">
        <v>0</v>
      </c>
      <c r="BI27" s="257">
        <v>0</v>
      </c>
      <c r="BJ27" s="212">
        <v>0</v>
      </c>
      <c r="BK27" s="257">
        <v>0</v>
      </c>
      <c r="BL27" s="241">
        <v>0</v>
      </c>
      <c r="BM27" s="259">
        <v>0</v>
      </c>
      <c r="BN27" s="241">
        <v>0</v>
      </c>
      <c r="BO27" s="271">
        <v>0</v>
      </c>
      <c r="BP27" s="234">
        <v>0</v>
      </c>
      <c r="BQ27" s="257">
        <v>0</v>
      </c>
      <c r="BR27" s="212">
        <v>0</v>
      </c>
      <c r="BS27" s="257">
        <v>0</v>
      </c>
      <c r="BT27" s="212">
        <v>0</v>
      </c>
      <c r="BU27" s="259">
        <v>0</v>
      </c>
      <c r="BV27" s="241">
        <v>0</v>
      </c>
      <c r="BW27" s="259">
        <v>0</v>
      </c>
      <c r="BX27" s="241">
        <v>0</v>
      </c>
      <c r="BY27" s="212">
        <v>0</v>
      </c>
      <c r="BZ27" s="257">
        <v>0</v>
      </c>
      <c r="CA27" s="212">
        <v>0</v>
      </c>
      <c r="CB27" s="242">
        <v>0</v>
      </c>
      <c r="CC27" s="234">
        <v>0</v>
      </c>
      <c r="CD27" s="257">
        <v>0</v>
      </c>
      <c r="CE27" s="212">
        <v>0</v>
      </c>
      <c r="CF27" s="257">
        <v>0</v>
      </c>
      <c r="CG27" s="212">
        <v>0</v>
      </c>
      <c r="CH27" s="271">
        <v>0</v>
      </c>
      <c r="CI27" s="241">
        <v>0</v>
      </c>
      <c r="CJ27" s="259">
        <v>0</v>
      </c>
      <c r="CK27" s="241">
        <v>0</v>
      </c>
      <c r="CL27" s="212">
        <v>0</v>
      </c>
      <c r="CM27" s="257">
        <v>0</v>
      </c>
      <c r="CN27" s="212">
        <v>0</v>
      </c>
      <c r="CO27" s="242">
        <v>0</v>
      </c>
      <c r="CP27" s="234">
        <v>0</v>
      </c>
      <c r="CQ27" s="257">
        <v>0</v>
      </c>
      <c r="CR27" s="212">
        <v>0</v>
      </c>
      <c r="CS27" s="257">
        <v>0</v>
      </c>
      <c r="CT27" s="212">
        <v>0</v>
      </c>
      <c r="CU27" s="271">
        <v>0</v>
      </c>
      <c r="CV27" s="241">
        <v>0</v>
      </c>
      <c r="CW27" s="259">
        <v>0</v>
      </c>
      <c r="CX27" s="241">
        <v>0</v>
      </c>
      <c r="CY27" s="212">
        <v>0</v>
      </c>
      <c r="CZ27" s="257">
        <v>0</v>
      </c>
      <c r="DA27" s="212">
        <v>0</v>
      </c>
      <c r="DB27" s="242">
        <v>0</v>
      </c>
      <c r="DC27" s="234">
        <v>0</v>
      </c>
      <c r="DD27" s="257">
        <v>0</v>
      </c>
      <c r="DE27" s="212">
        <v>0</v>
      </c>
      <c r="DF27" s="257">
        <v>0</v>
      </c>
      <c r="DG27" s="212">
        <v>0</v>
      </c>
      <c r="DH27" s="271">
        <v>0</v>
      </c>
      <c r="DI27" s="241">
        <v>0</v>
      </c>
      <c r="DJ27" s="259">
        <v>0</v>
      </c>
      <c r="DK27" s="241">
        <v>0</v>
      </c>
      <c r="DL27" s="212">
        <v>0</v>
      </c>
      <c r="DM27" s="257">
        <v>0</v>
      </c>
      <c r="DN27" s="212">
        <v>0</v>
      </c>
      <c r="DO27" s="242">
        <v>0</v>
      </c>
      <c r="DP27" s="234">
        <v>0</v>
      </c>
      <c r="DQ27" s="257">
        <v>0</v>
      </c>
      <c r="DR27" s="212">
        <v>0</v>
      </c>
      <c r="DS27" s="257">
        <v>0</v>
      </c>
      <c r="DT27" s="212">
        <v>0</v>
      </c>
      <c r="DU27" s="271">
        <v>0</v>
      </c>
      <c r="DV27" s="241">
        <v>0</v>
      </c>
      <c r="DW27" s="259">
        <v>0</v>
      </c>
      <c r="DX27" s="241">
        <v>0</v>
      </c>
      <c r="DY27" s="212">
        <v>0</v>
      </c>
      <c r="DZ27" s="257">
        <v>0</v>
      </c>
      <c r="EA27" s="212">
        <v>0</v>
      </c>
      <c r="EB27" s="242">
        <v>0</v>
      </c>
      <c r="EC27" s="234">
        <v>0</v>
      </c>
      <c r="ED27" s="257">
        <v>0</v>
      </c>
      <c r="EE27" s="212">
        <v>0</v>
      </c>
      <c r="EF27" s="257">
        <v>0</v>
      </c>
      <c r="EG27" s="212">
        <v>0</v>
      </c>
      <c r="EH27" s="271">
        <v>0</v>
      </c>
      <c r="EI27" s="241">
        <v>0</v>
      </c>
      <c r="EJ27" s="259">
        <v>0</v>
      </c>
      <c r="EK27" s="241">
        <v>0</v>
      </c>
      <c r="EL27" s="212">
        <v>0</v>
      </c>
      <c r="EM27" s="257">
        <v>0</v>
      </c>
      <c r="EN27" s="212">
        <v>0</v>
      </c>
      <c r="EO27" s="242">
        <v>0</v>
      </c>
      <c r="EP27" s="234">
        <v>0</v>
      </c>
      <c r="EQ27" s="257">
        <v>0</v>
      </c>
      <c r="ER27" s="212">
        <v>0</v>
      </c>
      <c r="ES27" s="257">
        <v>0</v>
      </c>
      <c r="ET27" s="212">
        <v>0</v>
      </c>
      <c r="EU27" s="271">
        <v>0</v>
      </c>
      <c r="EV27" s="397">
        <v>0</v>
      </c>
      <c r="EW27" s="241">
        <v>0</v>
      </c>
      <c r="EX27" s="212">
        <v>0</v>
      </c>
      <c r="EY27" s="257">
        <v>0</v>
      </c>
      <c r="EZ27" s="257">
        <v>0</v>
      </c>
      <c r="FA27" s="212">
        <v>0</v>
      </c>
      <c r="FB27" s="242">
        <v>0</v>
      </c>
      <c r="FC27" s="260">
        <v>0</v>
      </c>
      <c r="FD27" s="257">
        <v>0</v>
      </c>
      <c r="FE27" s="257">
        <v>0</v>
      </c>
      <c r="FF27" s="257">
        <v>0</v>
      </c>
      <c r="FG27" s="271">
        <v>0</v>
      </c>
      <c r="FH27" s="397">
        <v>0</v>
      </c>
      <c r="FI27" s="241">
        <v>0</v>
      </c>
      <c r="FJ27" s="212">
        <v>0</v>
      </c>
      <c r="FK27" s="257">
        <v>0</v>
      </c>
      <c r="FL27" s="257">
        <v>0</v>
      </c>
      <c r="FM27" s="212">
        <v>0</v>
      </c>
      <c r="FN27" s="242">
        <v>0</v>
      </c>
      <c r="FO27" s="260">
        <v>0</v>
      </c>
      <c r="FP27" s="257">
        <v>0</v>
      </c>
      <c r="FQ27" s="257">
        <v>0</v>
      </c>
      <c r="FR27" s="257">
        <v>0</v>
      </c>
      <c r="FS27" s="271">
        <v>0</v>
      </c>
      <c r="FT27" s="397">
        <v>0</v>
      </c>
      <c r="FU27" s="241">
        <v>0</v>
      </c>
      <c r="FV27" s="212">
        <v>0</v>
      </c>
      <c r="FW27" s="257">
        <v>0</v>
      </c>
      <c r="FX27" s="257">
        <v>0</v>
      </c>
      <c r="FY27" s="212">
        <v>0</v>
      </c>
      <c r="FZ27" s="427">
        <v>0</v>
      </c>
      <c r="GA27" s="260">
        <v>0</v>
      </c>
      <c r="GB27" s="257">
        <v>0</v>
      </c>
      <c r="GC27" s="257">
        <v>0</v>
      </c>
      <c r="GD27" s="257">
        <v>0</v>
      </c>
      <c r="GE27" s="271">
        <v>0</v>
      </c>
      <c r="GF27" s="397">
        <v>0</v>
      </c>
      <c r="GG27" s="241">
        <v>0</v>
      </c>
      <c r="GH27" s="212">
        <v>0</v>
      </c>
      <c r="GI27" s="257">
        <v>0</v>
      </c>
      <c r="GJ27" s="257">
        <v>0</v>
      </c>
      <c r="GK27" s="242">
        <v>0</v>
      </c>
      <c r="GL27" s="234">
        <v>0</v>
      </c>
      <c r="GM27" s="257">
        <v>0</v>
      </c>
      <c r="GN27" s="212">
        <v>0</v>
      </c>
      <c r="GO27" s="257">
        <v>0</v>
      </c>
      <c r="GP27" s="212">
        <v>0</v>
      </c>
      <c r="GQ27" s="271">
        <v>0</v>
      </c>
      <c r="GR27" s="397">
        <v>0</v>
      </c>
      <c r="GS27" s="241">
        <v>0</v>
      </c>
      <c r="GT27" s="212">
        <v>0</v>
      </c>
      <c r="GU27" s="257">
        <v>0</v>
      </c>
      <c r="GV27" s="212">
        <v>0</v>
      </c>
      <c r="GW27" s="242">
        <v>0</v>
      </c>
      <c r="GX27" s="234">
        <v>0</v>
      </c>
      <c r="GY27" s="257">
        <v>0</v>
      </c>
      <c r="GZ27" s="212">
        <v>0</v>
      </c>
      <c r="HA27" s="257">
        <v>0</v>
      </c>
      <c r="HB27" s="212">
        <v>0</v>
      </c>
      <c r="HC27" s="271">
        <v>0</v>
      </c>
      <c r="HD27" s="397">
        <v>0</v>
      </c>
      <c r="HE27" s="241">
        <v>22266621</v>
      </c>
      <c r="HF27" s="212">
        <v>25266621</v>
      </c>
      <c r="HG27" s="257">
        <v>0.13173623002082016</v>
      </c>
      <c r="HH27" s="212">
        <v>0</v>
      </c>
      <c r="HI27" s="242">
        <v>25266621</v>
      </c>
      <c r="HJ27" s="234">
        <v>11700694.381999999</v>
      </c>
      <c r="HK27" s="257">
        <v>46.308900513448151</v>
      </c>
      <c r="HL27" s="212">
        <v>9263730.2860000022</v>
      </c>
      <c r="HM27" s="257">
        <v>36.663906447957572</v>
      </c>
      <c r="HN27" s="212">
        <v>20964424.668000001</v>
      </c>
      <c r="HO27" s="271">
        <v>82.972806961405738</v>
      </c>
      <c r="HP27" s="397">
        <v>0</v>
      </c>
      <c r="HQ27" s="241">
        <v>34661473</v>
      </c>
      <c r="HR27" s="212">
        <v>34661473</v>
      </c>
      <c r="HS27" s="257">
        <v>0.16906186916837571</v>
      </c>
      <c r="HT27" s="212">
        <v>0</v>
      </c>
      <c r="HU27" s="242">
        <v>34661473</v>
      </c>
      <c r="HV27" s="234">
        <v>20493431.708000001</v>
      </c>
      <c r="HW27" s="257">
        <v>59.124526265805265</v>
      </c>
      <c r="HX27" s="212">
        <v>12710906.903999999</v>
      </c>
      <c r="HY27" s="257">
        <v>36.671571643824826</v>
      </c>
      <c r="HZ27" s="212">
        <v>33204338.612</v>
      </c>
      <c r="IA27" s="271">
        <v>95.796097909630092</v>
      </c>
      <c r="IB27" s="397">
        <v>0</v>
      </c>
      <c r="IC27" s="241">
        <v>37166844</v>
      </c>
      <c r="ID27" s="212">
        <v>37166844</v>
      </c>
      <c r="IE27" s="257">
        <v>0.15326246425007786</v>
      </c>
      <c r="IF27" s="212">
        <v>0</v>
      </c>
      <c r="IG27" s="242">
        <v>37166844</v>
      </c>
      <c r="IH27" s="234">
        <v>30205037.738000002</v>
      </c>
      <c r="II27" s="257">
        <v>81.268772075455203</v>
      </c>
      <c r="IJ27" s="212">
        <v>6153764.9899999984</v>
      </c>
      <c r="IK27" s="257">
        <v>16.557136220659462</v>
      </c>
      <c r="IL27" s="212">
        <v>36358802.728</v>
      </c>
      <c r="IM27" s="271">
        <v>97.825908296114676</v>
      </c>
      <c r="IN27" s="397">
        <v>0</v>
      </c>
      <c r="IO27" s="241">
        <v>37763176</v>
      </c>
      <c r="IP27" s="212">
        <v>37636128.239999995</v>
      </c>
      <c r="IQ27" s="257">
        <v>0.17418270632613425</v>
      </c>
      <c r="IR27" s="212">
        <v>0</v>
      </c>
      <c r="IS27" s="242">
        <v>37636128.239999995</v>
      </c>
      <c r="IT27" s="234">
        <v>30242006.786000002</v>
      </c>
      <c r="IU27" s="257">
        <v>80.353660698441715</v>
      </c>
      <c r="IV27" s="212">
        <v>4165921.1639999934</v>
      </c>
      <c r="IW27" s="257">
        <v>11.068941888587831</v>
      </c>
      <c r="IX27" s="212">
        <v>34407927.949999996</v>
      </c>
      <c r="IY27" s="271">
        <v>91.422602587029559</v>
      </c>
    </row>
    <row r="28" spans="1:259" ht="14.1" customHeight="1" x14ac:dyDescent="0.2">
      <c r="A28" s="202">
        <v>122</v>
      </c>
      <c r="B28" s="247" t="s">
        <v>221</v>
      </c>
      <c r="C28" s="241">
        <v>0</v>
      </c>
      <c r="D28" s="233">
        <v>0</v>
      </c>
      <c r="E28" s="241">
        <v>0</v>
      </c>
      <c r="F28" s="212">
        <v>37360805.399999999</v>
      </c>
      <c r="G28" s="367">
        <v>1.1347522088928395</v>
      </c>
      <c r="H28" s="234">
        <v>31065446.800000001</v>
      </c>
      <c r="I28" s="256">
        <v>83.149831668243436</v>
      </c>
      <c r="J28" s="212">
        <v>4957933.0999999996</v>
      </c>
      <c r="K28" s="256">
        <v>13.270412794687772</v>
      </c>
      <c r="L28" s="212">
        <v>36023379.899999999</v>
      </c>
      <c r="M28" s="256">
        <v>96.420244462931194</v>
      </c>
      <c r="N28" s="241">
        <v>0</v>
      </c>
      <c r="O28" s="262">
        <v>0</v>
      </c>
      <c r="P28" s="241">
        <v>52597523.419999994</v>
      </c>
      <c r="Q28" s="367">
        <v>1.049014620697388</v>
      </c>
      <c r="R28" s="234">
        <v>46447110.699999996</v>
      </c>
      <c r="S28" s="256">
        <v>88.306649590917189</v>
      </c>
      <c r="T28" s="212">
        <v>3907063.78</v>
      </c>
      <c r="U28" s="256">
        <v>7.4282276539932202</v>
      </c>
      <c r="V28" s="212">
        <v>50354174.479999997</v>
      </c>
      <c r="W28" s="256">
        <v>95.734877244910408</v>
      </c>
      <c r="X28" s="241">
        <v>0</v>
      </c>
      <c r="Y28" s="262">
        <v>0</v>
      </c>
      <c r="Z28" s="241">
        <v>71043343</v>
      </c>
      <c r="AA28" s="367">
        <v>1.15036564507523</v>
      </c>
      <c r="AB28" s="234">
        <v>61685848.200000003</v>
      </c>
      <c r="AC28" s="256">
        <v>86.828470614058801</v>
      </c>
      <c r="AD28" s="212">
        <v>7749473</v>
      </c>
      <c r="AE28" s="256">
        <v>10.908091698331257</v>
      </c>
      <c r="AF28" s="212">
        <v>69435321.200000003</v>
      </c>
      <c r="AG28" s="256">
        <v>97.736562312390063</v>
      </c>
      <c r="AH28" s="241">
        <v>0</v>
      </c>
      <c r="AI28" s="262">
        <v>0</v>
      </c>
      <c r="AJ28" s="241">
        <v>87809388</v>
      </c>
      <c r="AK28" s="367">
        <v>1.5838265001006491</v>
      </c>
      <c r="AL28" s="234">
        <v>63036902</v>
      </c>
      <c r="AM28" s="256">
        <v>71.788339989341452</v>
      </c>
      <c r="AN28" s="212">
        <v>24075036</v>
      </c>
      <c r="AO28" s="256">
        <v>27.417382751830587</v>
      </c>
      <c r="AP28" s="212">
        <v>87111938</v>
      </c>
      <c r="AQ28" s="256">
        <v>99.205722741172053</v>
      </c>
      <c r="AR28" s="241">
        <v>0</v>
      </c>
      <c r="AS28" s="262">
        <v>0</v>
      </c>
      <c r="AT28" s="241">
        <v>105104116.09999999</v>
      </c>
      <c r="AU28" s="367">
        <v>1.3214075120932922</v>
      </c>
      <c r="AV28" s="234">
        <v>83374986.225999996</v>
      </c>
      <c r="AW28" s="256">
        <v>79.326090470780329</v>
      </c>
      <c r="AX28" s="212">
        <v>21593194.515999995</v>
      </c>
      <c r="AY28" s="256">
        <v>20.5445755287599</v>
      </c>
      <c r="AZ28" s="212">
        <v>104968180.74199998</v>
      </c>
      <c r="BA28" s="256">
        <v>99.870665999540236</v>
      </c>
      <c r="BB28" s="241">
        <v>0</v>
      </c>
      <c r="BC28" s="262">
        <v>0</v>
      </c>
      <c r="BD28" s="241">
        <v>115860122.70600002</v>
      </c>
      <c r="BE28" s="367">
        <v>1.5006708255546541</v>
      </c>
      <c r="BF28" s="234">
        <v>103512728.16199999</v>
      </c>
      <c r="BG28" s="256">
        <v>89.342843546496084</v>
      </c>
      <c r="BH28" s="212">
        <v>11409045.468999999</v>
      </c>
      <c r="BI28" s="256">
        <v>9.8472582304706648</v>
      </c>
      <c r="BJ28" s="212">
        <v>114921773.63099998</v>
      </c>
      <c r="BK28" s="256">
        <v>99.190101776966756</v>
      </c>
      <c r="BL28" s="241">
        <v>0</v>
      </c>
      <c r="BM28" s="259">
        <v>0</v>
      </c>
      <c r="BN28" s="241">
        <v>120305402.80500001</v>
      </c>
      <c r="BO28" s="367">
        <v>1.5263934731034603</v>
      </c>
      <c r="BP28" s="234">
        <v>102732372.37800001</v>
      </c>
      <c r="BQ28" s="256">
        <v>85.392983176754171</v>
      </c>
      <c r="BR28" s="212">
        <v>17532462.690000001</v>
      </c>
      <c r="BS28" s="256">
        <v>14.573296195531574</v>
      </c>
      <c r="BT28" s="212">
        <v>120264835.068</v>
      </c>
      <c r="BU28" s="262">
        <v>99.966279372285754</v>
      </c>
      <c r="BV28" s="241">
        <v>0</v>
      </c>
      <c r="BW28" s="259">
        <v>0</v>
      </c>
      <c r="BX28" s="241">
        <v>141509390.52700001</v>
      </c>
      <c r="BY28" s="212">
        <v>121226906.51099999</v>
      </c>
      <c r="BZ28" s="257">
        <v>1.4166908443722142</v>
      </c>
      <c r="CA28" s="212">
        <v>93761.774000000005</v>
      </c>
      <c r="CB28" s="242">
        <v>121133144.73699999</v>
      </c>
      <c r="CC28" s="234">
        <v>102667613.13500001</v>
      </c>
      <c r="CD28" s="257">
        <v>84.69045040399844</v>
      </c>
      <c r="CE28" s="212">
        <v>18295531.523000006</v>
      </c>
      <c r="CF28" s="257">
        <v>15.091972607038265</v>
      </c>
      <c r="CG28" s="212">
        <v>120963144.65800001</v>
      </c>
      <c r="CH28" s="271">
        <v>99.782423011036698</v>
      </c>
      <c r="CI28" s="241">
        <v>0</v>
      </c>
      <c r="CJ28" s="259">
        <v>0</v>
      </c>
      <c r="CK28" s="241">
        <v>144237727.30599999</v>
      </c>
      <c r="CL28" s="212">
        <v>153327212.92300001</v>
      </c>
      <c r="CM28" s="257">
        <v>1.4599849996266643</v>
      </c>
      <c r="CN28" s="212">
        <v>0</v>
      </c>
      <c r="CO28" s="242">
        <v>153327212.92300001</v>
      </c>
      <c r="CP28" s="234">
        <v>125871282.12200001</v>
      </c>
      <c r="CQ28" s="257">
        <v>82.093243412186595</v>
      </c>
      <c r="CR28" s="212">
        <v>27244321.995000001</v>
      </c>
      <c r="CS28" s="257">
        <v>17.768745335951508</v>
      </c>
      <c r="CT28" s="212">
        <v>153115604.11700001</v>
      </c>
      <c r="CU28" s="271">
        <v>99.861988748138103</v>
      </c>
      <c r="CV28" s="241">
        <v>0</v>
      </c>
      <c r="CW28" s="259">
        <v>0</v>
      </c>
      <c r="CX28" s="241">
        <v>173235961.43600002</v>
      </c>
      <c r="CY28" s="212">
        <v>180636060.74700004</v>
      </c>
      <c r="CZ28" s="257">
        <v>2.0946930235295027</v>
      </c>
      <c r="DA28" s="212">
        <v>0</v>
      </c>
      <c r="DB28" s="242">
        <v>180636060.74700004</v>
      </c>
      <c r="DC28" s="234">
        <v>136882511.53200001</v>
      </c>
      <c r="DD28" s="257">
        <v>75.778065003154865</v>
      </c>
      <c r="DE28" s="212">
        <v>43462190.596999988</v>
      </c>
      <c r="DF28" s="257">
        <v>24.060639064684541</v>
      </c>
      <c r="DG28" s="212">
        <v>180344702.12900001</v>
      </c>
      <c r="DH28" s="271">
        <v>99.838704067839416</v>
      </c>
      <c r="DI28" s="241">
        <v>0</v>
      </c>
      <c r="DJ28" s="259">
        <v>0</v>
      </c>
      <c r="DK28" s="241">
        <v>242719880.91899997</v>
      </c>
      <c r="DL28" s="212">
        <v>241423246.70599994</v>
      </c>
      <c r="DM28" s="257">
        <v>2.2495178487696488</v>
      </c>
      <c r="DN28" s="212">
        <v>0</v>
      </c>
      <c r="DO28" s="242">
        <v>241423246.70599994</v>
      </c>
      <c r="DP28" s="234">
        <v>186173197.097</v>
      </c>
      <c r="DQ28" s="257">
        <v>77.114859334038258</v>
      </c>
      <c r="DR28" s="212">
        <v>54811402.254000045</v>
      </c>
      <c r="DS28" s="257">
        <v>22.70344840517707</v>
      </c>
      <c r="DT28" s="212">
        <v>240984599.35100004</v>
      </c>
      <c r="DU28" s="271">
        <v>99.818307739215328</v>
      </c>
      <c r="DV28" s="241">
        <v>0</v>
      </c>
      <c r="DW28" s="259">
        <v>0</v>
      </c>
      <c r="DX28" s="241">
        <v>335103466.046</v>
      </c>
      <c r="DY28" s="212">
        <v>361366235.22999996</v>
      </c>
      <c r="DZ28" s="257">
        <v>2.5592642597581516</v>
      </c>
      <c r="EA28" s="212">
        <v>0</v>
      </c>
      <c r="EB28" s="242">
        <v>361366235.22999996</v>
      </c>
      <c r="EC28" s="234">
        <v>295234838.65200001</v>
      </c>
      <c r="ED28" s="257">
        <v>81.699619352674418</v>
      </c>
      <c r="EE28" s="212">
        <v>63231400.886000007</v>
      </c>
      <c r="EF28" s="257">
        <v>17.497871887713835</v>
      </c>
      <c r="EG28" s="212">
        <v>358466239.53799999</v>
      </c>
      <c r="EH28" s="271">
        <v>99.197491240388246</v>
      </c>
      <c r="EI28" s="241">
        <v>0</v>
      </c>
      <c r="EJ28" s="259">
        <v>0</v>
      </c>
      <c r="EK28" s="241">
        <v>433749023.91799992</v>
      </c>
      <c r="EL28" s="212">
        <v>421090835.53799993</v>
      </c>
      <c r="EM28" s="257">
        <v>2.6872512958297827</v>
      </c>
      <c r="EN28" s="212">
        <v>0</v>
      </c>
      <c r="EO28" s="242">
        <v>421090835.53799993</v>
      </c>
      <c r="EP28" s="234">
        <v>343194959.72200006</v>
      </c>
      <c r="EQ28" s="257">
        <v>81.501407952401181</v>
      </c>
      <c r="ER28" s="212">
        <v>75062276.574999958</v>
      </c>
      <c r="ES28" s="257">
        <v>17.825673284743385</v>
      </c>
      <c r="ET28" s="212">
        <v>418257236.29700005</v>
      </c>
      <c r="EU28" s="271">
        <v>99.327081237144583</v>
      </c>
      <c r="EV28" s="397">
        <v>0</v>
      </c>
      <c r="EW28" s="241">
        <v>464241179</v>
      </c>
      <c r="EX28" s="212">
        <v>446661563.08799994</v>
      </c>
      <c r="EY28" s="257">
        <v>2.6255013250944086</v>
      </c>
      <c r="EZ28" s="257">
        <v>0</v>
      </c>
      <c r="FA28" s="212">
        <v>446661563.08799994</v>
      </c>
      <c r="FB28" s="242">
        <v>366994684.80400002</v>
      </c>
      <c r="FC28" s="260">
        <v>82.163927933887564</v>
      </c>
      <c r="FD28" s="257">
        <v>73123926.564000025</v>
      </c>
      <c r="FE28" s="257">
        <v>16.37121539146035</v>
      </c>
      <c r="FF28" s="257">
        <v>440118611.36800003</v>
      </c>
      <c r="FG28" s="271">
        <v>98.535143325347917</v>
      </c>
      <c r="FH28" s="397">
        <v>0</v>
      </c>
      <c r="FI28" s="241">
        <v>507178629</v>
      </c>
      <c r="FJ28" s="212">
        <v>514925029.99900001</v>
      </c>
      <c r="FK28" s="257">
        <v>2.6610247390987163</v>
      </c>
      <c r="FL28" s="257">
        <v>0</v>
      </c>
      <c r="FM28" s="212">
        <v>514925029.99900001</v>
      </c>
      <c r="FN28" s="242">
        <v>434635790.88319999</v>
      </c>
      <c r="FO28" s="260">
        <v>84.407586650826431</v>
      </c>
      <c r="FP28" s="257">
        <v>79020837.370800033</v>
      </c>
      <c r="FQ28" s="257">
        <v>15.346085889620376</v>
      </c>
      <c r="FR28" s="257">
        <v>513656628.25400001</v>
      </c>
      <c r="FS28" s="271">
        <v>99.753672540446814</v>
      </c>
      <c r="FT28" s="397">
        <v>0</v>
      </c>
      <c r="FU28" s="241">
        <v>568715348</v>
      </c>
      <c r="FV28" s="212">
        <v>567657637.54799998</v>
      </c>
      <c r="FW28" s="257">
        <v>3.5702132592736886</v>
      </c>
      <c r="FX28" s="257">
        <v>0</v>
      </c>
      <c r="FY28" s="212">
        <v>567657637.54799998</v>
      </c>
      <c r="FZ28" s="427">
        <v>512829464.34799999</v>
      </c>
      <c r="GA28" s="260">
        <v>90.34133083510855</v>
      </c>
      <c r="GB28" s="257">
        <v>49312347.35300006</v>
      </c>
      <c r="GC28" s="257">
        <v>8.6869873831003126</v>
      </c>
      <c r="GD28" s="257">
        <v>562141811.70100009</v>
      </c>
      <c r="GE28" s="271">
        <v>99.028318218208867</v>
      </c>
      <c r="GF28" s="397">
        <v>0</v>
      </c>
      <c r="GG28" s="241">
        <v>586236534</v>
      </c>
      <c r="GH28" s="212">
        <v>586088190.11899996</v>
      </c>
      <c r="GI28" s="257">
        <v>3.6107290321586141</v>
      </c>
      <c r="GJ28" s="257">
        <v>0</v>
      </c>
      <c r="GK28" s="242">
        <v>586088190.11899996</v>
      </c>
      <c r="GL28" s="234">
        <v>507526538.13999999</v>
      </c>
      <c r="GM28" s="257">
        <v>86.59559204510694</v>
      </c>
      <c r="GN28" s="212">
        <v>76399084.128000066</v>
      </c>
      <c r="GO28" s="257">
        <v>13.035424602650314</v>
      </c>
      <c r="GP28" s="212">
        <v>583925622.26800001</v>
      </c>
      <c r="GQ28" s="271">
        <v>99.631016647757249</v>
      </c>
      <c r="GR28" s="397">
        <v>0</v>
      </c>
      <c r="GS28" s="241">
        <v>627628825</v>
      </c>
      <c r="GT28" s="212">
        <v>629582535.70430005</v>
      </c>
      <c r="GU28" s="257">
        <v>3.0468663890018433</v>
      </c>
      <c r="GV28" s="212">
        <v>0</v>
      </c>
      <c r="GW28" s="242">
        <v>629582535.70430005</v>
      </c>
      <c r="GX28" s="234">
        <v>520726508.95899999</v>
      </c>
      <c r="GY28" s="257">
        <v>82.709808393346677</v>
      </c>
      <c r="GZ28" s="212">
        <v>97797072.981999919</v>
      </c>
      <c r="HA28" s="257">
        <v>15.533638154780849</v>
      </c>
      <c r="HB28" s="212">
        <v>618523581.94099987</v>
      </c>
      <c r="HC28" s="271">
        <v>98.243446548127523</v>
      </c>
      <c r="HD28" s="397">
        <v>0</v>
      </c>
      <c r="HE28" s="241">
        <v>929860747</v>
      </c>
      <c r="HF28" s="212">
        <v>889658829.97399998</v>
      </c>
      <c r="HG28" s="257">
        <v>4.6385426949455804</v>
      </c>
      <c r="HH28" s="212">
        <v>0</v>
      </c>
      <c r="HI28" s="242">
        <v>889658829.97399998</v>
      </c>
      <c r="HJ28" s="234">
        <v>531584924.13</v>
      </c>
      <c r="HK28" s="257">
        <v>59.751548146331032</v>
      </c>
      <c r="HL28" s="212">
        <v>305656466.49199998</v>
      </c>
      <c r="HM28" s="257">
        <v>34.356593358482449</v>
      </c>
      <c r="HN28" s="212">
        <v>837241390.62199998</v>
      </c>
      <c r="HO28" s="271">
        <v>94.108141504813489</v>
      </c>
      <c r="HP28" s="397">
        <v>0</v>
      </c>
      <c r="HQ28" s="241">
        <v>815852612</v>
      </c>
      <c r="HR28" s="212">
        <v>849549497.10099995</v>
      </c>
      <c r="HS28" s="257">
        <v>4.1436907753732397</v>
      </c>
      <c r="HT28" s="212">
        <v>0</v>
      </c>
      <c r="HU28" s="242">
        <v>849549497.10099995</v>
      </c>
      <c r="HV28" s="234">
        <v>667558248.39300001</v>
      </c>
      <c r="HW28" s="257">
        <v>78.57791107769161</v>
      </c>
      <c r="HX28" s="212">
        <v>176902131.722</v>
      </c>
      <c r="HY28" s="257">
        <v>20.823051785170879</v>
      </c>
      <c r="HZ28" s="212">
        <v>844460380.11500001</v>
      </c>
      <c r="IA28" s="271">
        <v>99.400962862862485</v>
      </c>
      <c r="IB28" s="397">
        <v>0</v>
      </c>
      <c r="IC28" s="241">
        <v>1108186070</v>
      </c>
      <c r="ID28" s="212">
        <v>1053097043.874</v>
      </c>
      <c r="IE28" s="257">
        <v>4.342586850758746</v>
      </c>
      <c r="IF28" s="212">
        <v>0</v>
      </c>
      <c r="IG28" s="242">
        <v>1053097043.874</v>
      </c>
      <c r="IH28" s="234">
        <v>871565477.15999997</v>
      </c>
      <c r="II28" s="257">
        <v>82.762123607696708</v>
      </c>
      <c r="IJ28" s="212">
        <v>165499485.79400003</v>
      </c>
      <c r="IK28" s="257">
        <v>15.715501886244168</v>
      </c>
      <c r="IL28" s="212">
        <v>1037064962.954</v>
      </c>
      <c r="IM28" s="271">
        <v>98.477625493940877</v>
      </c>
      <c r="IN28" s="397">
        <v>0</v>
      </c>
      <c r="IO28" s="241">
        <v>886304539</v>
      </c>
      <c r="IP28" s="212">
        <v>905947416.89100003</v>
      </c>
      <c r="IQ28" s="257">
        <v>4.1927897539559718</v>
      </c>
      <c r="IR28" s="212">
        <v>0</v>
      </c>
      <c r="IS28" s="242">
        <v>905947416.89100003</v>
      </c>
      <c r="IT28" s="234">
        <v>762812404.921</v>
      </c>
      <c r="IU28" s="257">
        <v>84.200516575100366</v>
      </c>
      <c r="IV28" s="212">
        <v>134820431.995</v>
      </c>
      <c r="IW28" s="257">
        <v>14.881706099198588</v>
      </c>
      <c r="IX28" s="212">
        <v>897632836.91600001</v>
      </c>
      <c r="IY28" s="271">
        <v>99.082222674298947</v>
      </c>
    </row>
    <row r="29" spans="1:259" ht="14.1" customHeight="1" x14ac:dyDescent="0.2">
      <c r="A29" s="202">
        <v>125</v>
      </c>
      <c r="B29" s="247" t="s">
        <v>224</v>
      </c>
      <c r="C29" s="241">
        <v>0</v>
      </c>
      <c r="D29" s="233">
        <v>0</v>
      </c>
      <c r="E29" s="241">
        <v>0</v>
      </c>
      <c r="F29" s="212">
        <v>751955.5</v>
      </c>
      <c r="G29" s="367">
        <v>2.2838992775410551E-2</v>
      </c>
      <c r="H29" s="234">
        <v>724015.9</v>
      </c>
      <c r="I29" s="256">
        <v>96.284407787428918</v>
      </c>
      <c r="J29" s="212">
        <v>3133.3</v>
      </c>
      <c r="K29" s="256">
        <v>0.4166868917110122</v>
      </c>
      <c r="L29" s="212">
        <v>727149.20000000007</v>
      </c>
      <c r="M29" s="256">
        <v>96.701094679139928</v>
      </c>
      <c r="N29" s="241">
        <v>0</v>
      </c>
      <c r="O29" s="262">
        <v>0</v>
      </c>
      <c r="P29" s="241">
        <v>1147973.138</v>
      </c>
      <c r="Q29" s="367">
        <v>2.289538608716989E-2</v>
      </c>
      <c r="R29" s="234">
        <v>1011650.9790000001</v>
      </c>
      <c r="S29" s="256">
        <v>88.124969610569408</v>
      </c>
      <c r="T29" s="212">
        <v>20048.849999999999</v>
      </c>
      <c r="U29" s="256">
        <v>1.7464563704799856</v>
      </c>
      <c r="V29" s="212">
        <v>1031699.829</v>
      </c>
      <c r="W29" s="256">
        <v>89.871425981049384</v>
      </c>
      <c r="X29" s="241">
        <v>0</v>
      </c>
      <c r="Y29" s="262">
        <v>0</v>
      </c>
      <c r="Z29" s="241">
        <v>1370308</v>
      </c>
      <c r="AA29" s="367">
        <v>2.2188641184463238E-2</v>
      </c>
      <c r="AB29" s="234">
        <v>1102762</v>
      </c>
      <c r="AC29" s="256">
        <v>80.475484343665798</v>
      </c>
      <c r="AD29" s="212">
        <v>55972</v>
      </c>
      <c r="AE29" s="256">
        <v>4.0846291490672169</v>
      </c>
      <c r="AF29" s="212">
        <v>1158734</v>
      </c>
      <c r="AG29" s="256">
        <v>84.560113492733024</v>
      </c>
      <c r="AH29" s="241">
        <v>0</v>
      </c>
      <c r="AI29" s="262">
        <v>0</v>
      </c>
      <c r="AJ29" s="241">
        <v>1831321</v>
      </c>
      <c r="AK29" s="367">
        <v>3.3031715583655148E-2</v>
      </c>
      <c r="AL29" s="234">
        <v>1668196</v>
      </c>
      <c r="AM29" s="256">
        <v>91.092495526453305</v>
      </c>
      <c r="AN29" s="212">
        <v>31279</v>
      </c>
      <c r="AO29" s="256">
        <v>1.7080020378732075</v>
      </c>
      <c r="AP29" s="212">
        <v>1699475</v>
      </c>
      <c r="AQ29" s="256">
        <v>92.800497564326506</v>
      </c>
      <c r="AR29" s="241">
        <v>0</v>
      </c>
      <c r="AS29" s="262">
        <v>0</v>
      </c>
      <c r="AT29" s="241">
        <v>2386108.2719999999</v>
      </c>
      <c r="AU29" s="367">
        <v>2.9999028699207571E-2</v>
      </c>
      <c r="AV29" s="234">
        <v>2352248.1540000001</v>
      </c>
      <c r="AW29" s="256">
        <v>98.580947964627825</v>
      </c>
      <c r="AX29" s="212">
        <v>30204.123</v>
      </c>
      <c r="AY29" s="256">
        <v>1.2658320393266715</v>
      </c>
      <c r="AZ29" s="212">
        <v>2382452.2770000002</v>
      </c>
      <c r="BA29" s="256">
        <v>99.846780003954507</v>
      </c>
      <c r="BB29" s="241">
        <v>0</v>
      </c>
      <c r="BC29" s="262">
        <v>0</v>
      </c>
      <c r="BD29" s="241">
        <v>2634307.5180000006</v>
      </c>
      <c r="BE29" s="367">
        <v>3.4120699559704232E-2</v>
      </c>
      <c r="BF29" s="234">
        <v>2546831.2430000002</v>
      </c>
      <c r="BG29" s="256">
        <v>96.679344594270702</v>
      </c>
      <c r="BH29" s="212">
        <v>14592.944</v>
      </c>
      <c r="BI29" s="256">
        <v>0.55395749737977229</v>
      </c>
      <c r="BJ29" s="212">
        <v>2561424.1870000004</v>
      </c>
      <c r="BK29" s="256">
        <v>97.233302091650472</v>
      </c>
      <c r="BL29" s="241">
        <v>0</v>
      </c>
      <c r="BM29" s="259">
        <v>0</v>
      </c>
      <c r="BN29" s="241">
        <v>3800136.88</v>
      </c>
      <c r="BO29" s="367">
        <v>4.8214826560479901E-2</v>
      </c>
      <c r="BP29" s="234">
        <v>3266656.392</v>
      </c>
      <c r="BQ29" s="256">
        <v>85.961545469383211</v>
      </c>
      <c r="BR29" s="212">
        <v>395914.2080000001</v>
      </c>
      <c r="BS29" s="256">
        <v>10.418419664925334</v>
      </c>
      <c r="BT29" s="212">
        <v>3662570.6</v>
      </c>
      <c r="BU29" s="262">
        <v>96.379965134308534</v>
      </c>
      <c r="BV29" s="241">
        <v>0</v>
      </c>
      <c r="BW29" s="259">
        <v>0</v>
      </c>
      <c r="BX29" s="241">
        <v>3031893.912</v>
      </c>
      <c r="BY29" s="212">
        <v>3111893.912</v>
      </c>
      <c r="BZ29" s="257">
        <v>3.6366444881508232E-2</v>
      </c>
      <c r="CA29" s="212">
        <v>142221.95600000001</v>
      </c>
      <c r="CB29" s="242">
        <v>2969671.9560000002</v>
      </c>
      <c r="CC29" s="234">
        <v>2803464.733</v>
      </c>
      <c r="CD29" s="257">
        <v>90.088698788520915</v>
      </c>
      <c r="CE29" s="212">
        <v>104654.06500000038</v>
      </c>
      <c r="CF29" s="257">
        <v>3.3630344722368664</v>
      </c>
      <c r="CG29" s="212">
        <v>2908118.7980000004</v>
      </c>
      <c r="CH29" s="271">
        <v>93.451733260757777</v>
      </c>
      <c r="CI29" s="241">
        <v>0</v>
      </c>
      <c r="CJ29" s="259">
        <v>0</v>
      </c>
      <c r="CK29" s="241">
        <v>3255991.7660000003</v>
      </c>
      <c r="CL29" s="212">
        <v>3255991.7660000003</v>
      </c>
      <c r="CM29" s="257">
        <v>3.1003623209763888E-2</v>
      </c>
      <c r="CN29" s="212">
        <v>0</v>
      </c>
      <c r="CO29" s="242">
        <v>3255991.7660000003</v>
      </c>
      <c r="CP29" s="234">
        <v>3104785.3180000004</v>
      </c>
      <c r="CQ29" s="257">
        <v>95.35605557793663</v>
      </c>
      <c r="CR29" s="212">
        <v>19276.631999999998</v>
      </c>
      <c r="CS29" s="257">
        <v>0.59203564951521437</v>
      </c>
      <c r="CT29" s="212">
        <v>3124061.95</v>
      </c>
      <c r="CU29" s="271">
        <v>95.948091227451854</v>
      </c>
      <c r="CV29" s="241">
        <v>0</v>
      </c>
      <c r="CW29" s="259">
        <v>0</v>
      </c>
      <c r="CX29" s="241">
        <v>2380753.358</v>
      </c>
      <c r="CY29" s="212">
        <v>2499594.7400000002</v>
      </c>
      <c r="CZ29" s="257">
        <v>2.8985816242208983E-2</v>
      </c>
      <c r="DA29" s="212">
        <v>0</v>
      </c>
      <c r="DB29" s="242">
        <v>2499594.7400000002</v>
      </c>
      <c r="DC29" s="234">
        <v>2364902.4569999995</v>
      </c>
      <c r="DD29" s="257">
        <v>94.611435172087113</v>
      </c>
      <c r="DE29" s="212">
        <v>128244.72100000002</v>
      </c>
      <c r="DF29" s="257">
        <v>5.1306205341110616</v>
      </c>
      <c r="DG29" s="212">
        <v>2493147.1779999994</v>
      </c>
      <c r="DH29" s="271">
        <v>99.742055706198158</v>
      </c>
      <c r="DI29" s="241">
        <v>0</v>
      </c>
      <c r="DJ29" s="259">
        <v>0</v>
      </c>
      <c r="DK29" s="241">
        <v>3155495.0479999995</v>
      </c>
      <c r="DL29" s="212">
        <v>3653143.9049999998</v>
      </c>
      <c r="DM29" s="257">
        <v>3.4039027022236309E-2</v>
      </c>
      <c r="DN29" s="212">
        <v>0</v>
      </c>
      <c r="DO29" s="242">
        <v>3653143.9049999998</v>
      </c>
      <c r="DP29" s="234">
        <v>3117404.9649999999</v>
      </c>
      <c r="DQ29" s="257">
        <v>85.334852556266867</v>
      </c>
      <c r="DR29" s="212">
        <v>472796.29</v>
      </c>
      <c r="DS29" s="257">
        <v>12.942175350740804</v>
      </c>
      <c r="DT29" s="212">
        <v>3590201.2549999999</v>
      </c>
      <c r="DU29" s="271">
        <v>98.277027907007678</v>
      </c>
      <c r="DV29" s="241">
        <v>0</v>
      </c>
      <c r="DW29" s="259">
        <v>0</v>
      </c>
      <c r="DX29" s="241">
        <v>3659456.5480000004</v>
      </c>
      <c r="DY29" s="212">
        <v>4287456.5380000006</v>
      </c>
      <c r="DZ29" s="257">
        <v>3.0364580896679417E-2</v>
      </c>
      <c r="EA29" s="212">
        <v>0</v>
      </c>
      <c r="EB29" s="242">
        <v>4287456.5380000006</v>
      </c>
      <c r="EC29" s="234">
        <v>3616610.6159999999</v>
      </c>
      <c r="ED29" s="257">
        <v>84.35328927408942</v>
      </c>
      <c r="EE29" s="212">
        <v>542439.67700000003</v>
      </c>
      <c r="EF29" s="257">
        <v>12.651782524028468</v>
      </c>
      <c r="EG29" s="212">
        <v>4159050.2930000001</v>
      </c>
      <c r="EH29" s="271">
        <v>97.005071798117882</v>
      </c>
      <c r="EI29" s="241">
        <v>0</v>
      </c>
      <c r="EJ29" s="259">
        <v>0</v>
      </c>
      <c r="EK29" s="241">
        <v>5007617.6880000001</v>
      </c>
      <c r="EL29" s="212">
        <v>5469171.6770000001</v>
      </c>
      <c r="EM29" s="257">
        <v>3.4902300016471176E-2</v>
      </c>
      <c r="EN29" s="212">
        <v>0</v>
      </c>
      <c r="EO29" s="242">
        <v>5469171.6770000001</v>
      </c>
      <c r="EP29" s="234">
        <v>5285214.101999999</v>
      </c>
      <c r="EQ29" s="257">
        <v>96.636463693878653</v>
      </c>
      <c r="ER29" s="212">
        <v>112429.11</v>
      </c>
      <c r="ES29" s="257">
        <v>2.0556880756332512</v>
      </c>
      <c r="ET29" s="212">
        <v>5397643.2119999994</v>
      </c>
      <c r="EU29" s="271">
        <v>98.692151769511909</v>
      </c>
      <c r="EV29" s="397">
        <v>0</v>
      </c>
      <c r="EW29" s="241">
        <v>7429584</v>
      </c>
      <c r="EX29" s="212">
        <v>7429584</v>
      </c>
      <c r="EY29" s="257">
        <v>4.3671504890733404E-2</v>
      </c>
      <c r="EZ29" s="257">
        <v>0</v>
      </c>
      <c r="FA29" s="212">
        <v>7429584</v>
      </c>
      <c r="FB29" s="242">
        <v>7035736.7740000002</v>
      </c>
      <c r="FC29" s="260">
        <v>94.698932995440927</v>
      </c>
      <c r="FD29" s="257">
        <v>130242.36800000025</v>
      </c>
      <c r="FE29" s="257">
        <v>1.7530236955393499</v>
      </c>
      <c r="FF29" s="257">
        <v>7165979.1420000009</v>
      </c>
      <c r="FG29" s="271">
        <v>96.451956690980296</v>
      </c>
      <c r="FH29" s="397">
        <v>0</v>
      </c>
      <c r="FI29" s="241">
        <v>6778023</v>
      </c>
      <c r="FJ29" s="212">
        <v>7675224.5839999998</v>
      </c>
      <c r="FK29" s="257">
        <v>3.9663953597676764E-2</v>
      </c>
      <c r="FL29" s="257">
        <v>0</v>
      </c>
      <c r="FM29" s="212">
        <v>7675224.5839999998</v>
      </c>
      <c r="FN29" s="242">
        <v>6571995.7630000003</v>
      </c>
      <c r="FO29" s="260">
        <v>85.626103719494765</v>
      </c>
      <c r="FP29" s="257">
        <v>938753.87200000044</v>
      </c>
      <c r="FQ29" s="257">
        <v>12.230962908329152</v>
      </c>
      <c r="FR29" s="257">
        <v>7510749.6350000007</v>
      </c>
      <c r="FS29" s="271">
        <v>97.857066627823912</v>
      </c>
      <c r="FT29" s="397">
        <v>0</v>
      </c>
      <c r="FU29" s="241">
        <v>7314238.0449999999</v>
      </c>
      <c r="FV29" s="212">
        <v>7384500.7659999998</v>
      </c>
      <c r="FW29" s="257">
        <v>4.6443914084852954E-2</v>
      </c>
      <c r="FX29" s="257">
        <v>0</v>
      </c>
      <c r="FY29" s="212">
        <v>7384500.7659999998</v>
      </c>
      <c r="FZ29" s="427">
        <v>7133215.3509999998</v>
      </c>
      <c r="GA29" s="260">
        <v>96.597123854912738</v>
      </c>
      <c r="GB29" s="257">
        <v>118020.25899999961</v>
      </c>
      <c r="GC29" s="257">
        <v>1.5982158136321551</v>
      </c>
      <c r="GD29" s="257">
        <v>7251235.6099999994</v>
      </c>
      <c r="GE29" s="271">
        <v>98.195339668544889</v>
      </c>
      <c r="GF29" s="397">
        <v>0</v>
      </c>
      <c r="GG29" s="241">
        <v>8905523</v>
      </c>
      <c r="GH29" s="212">
        <v>9410888.8890000004</v>
      </c>
      <c r="GI29" s="257">
        <v>5.7977912373617116E-2</v>
      </c>
      <c r="GJ29" s="257">
        <v>0</v>
      </c>
      <c r="GK29" s="242">
        <v>9410888.8890000004</v>
      </c>
      <c r="GL29" s="234">
        <v>8053395.3849999998</v>
      </c>
      <c r="GM29" s="257">
        <v>85.575289220694998</v>
      </c>
      <c r="GN29" s="212">
        <v>1265744.6120000007</v>
      </c>
      <c r="GO29" s="257">
        <v>13.449788079843097</v>
      </c>
      <c r="GP29" s="212">
        <v>9319139.9970000014</v>
      </c>
      <c r="GQ29" s="271">
        <v>99.025077300538101</v>
      </c>
      <c r="GR29" s="397">
        <v>0</v>
      </c>
      <c r="GS29" s="241">
        <v>9025689</v>
      </c>
      <c r="GT29" s="212">
        <v>9024181.0190000013</v>
      </c>
      <c r="GU29" s="257">
        <v>4.3672548515503097E-2</v>
      </c>
      <c r="GV29" s="212">
        <v>0</v>
      </c>
      <c r="GW29" s="242">
        <v>9024181.0190000013</v>
      </c>
      <c r="GX29" s="234">
        <v>6736750.6999999993</v>
      </c>
      <c r="GY29" s="257">
        <v>74.652211495049556</v>
      </c>
      <c r="GZ29" s="212">
        <v>636900.86500000115</v>
      </c>
      <c r="HA29" s="257">
        <v>7.0577137544009307</v>
      </c>
      <c r="HB29" s="212">
        <v>7373651.5650000004</v>
      </c>
      <c r="HC29" s="271">
        <v>81.709925249450492</v>
      </c>
      <c r="HD29" s="397">
        <v>0</v>
      </c>
      <c r="HE29" s="241">
        <v>11966534</v>
      </c>
      <c r="HF29" s="212">
        <v>11966534</v>
      </c>
      <c r="HG29" s="257">
        <v>6.2391646100045002E-2</v>
      </c>
      <c r="HH29" s="212">
        <v>0</v>
      </c>
      <c r="HI29" s="242">
        <v>11966534</v>
      </c>
      <c r="HJ29" s="234">
        <v>8139060.2409999995</v>
      </c>
      <c r="HK29" s="257">
        <v>68.015185023499697</v>
      </c>
      <c r="HL29" s="212">
        <v>2886660.9170000004</v>
      </c>
      <c r="HM29" s="257">
        <v>24.122782060369364</v>
      </c>
      <c r="HN29" s="212">
        <v>11025721.158</v>
      </c>
      <c r="HO29" s="271">
        <v>92.137967083869071</v>
      </c>
      <c r="HP29" s="397">
        <v>0</v>
      </c>
      <c r="HQ29" s="241">
        <v>9142984</v>
      </c>
      <c r="HR29" s="212">
        <v>10239314</v>
      </c>
      <c r="HS29" s="257">
        <v>4.994241196390925E-2</v>
      </c>
      <c r="HT29" s="212">
        <v>0</v>
      </c>
      <c r="HU29" s="242">
        <v>10239314</v>
      </c>
      <c r="HV29" s="234">
        <v>9862208.0899999999</v>
      </c>
      <c r="HW29" s="257">
        <v>96.317078370679909</v>
      </c>
      <c r="HX29" s="212">
        <v>235525.92300000042</v>
      </c>
      <c r="HY29" s="257">
        <v>2.3002119380263211</v>
      </c>
      <c r="HZ29" s="212">
        <v>10097734.013</v>
      </c>
      <c r="IA29" s="271">
        <v>98.617290308706231</v>
      </c>
      <c r="IB29" s="397">
        <v>0</v>
      </c>
      <c r="IC29" s="241">
        <v>11530665</v>
      </c>
      <c r="ID29" s="212">
        <v>11530665</v>
      </c>
      <c r="IE29" s="257">
        <v>4.7548243061534191E-2</v>
      </c>
      <c r="IF29" s="212">
        <v>0</v>
      </c>
      <c r="IG29" s="242">
        <v>11530665</v>
      </c>
      <c r="IH29" s="234">
        <v>9218862.9509999994</v>
      </c>
      <c r="II29" s="257">
        <v>79.950835021223838</v>
      </c>
      <c r="IJ29" s="212">
        <v>1026472.7650000006</v>
      </c>
      <c r="IK29" s="257">
        <v>8.9021124540518741</v>
      </c>
      <c r="IL29" s="212">
        <v>10245335.716</v>
      </c>
      <c r="IM29" s="271">
        <v>88.852947475275712</v>
      </c>
      <c r="IN29" s="397">
        <v>0</v>
      </c>
      <c r="IO29" s="241">
        <v>10971257</v>
      </c>
      <c r="IP29" s="212">
        <v>10971257</v>
      </c>
      <c r="IQ29" s="257">
        <v>5.0775765877758755E-2</v>
      </c>
      <c r="IR29" s="212">
        <v>0</v>
      </c>
      <c r="IS29" s="242">
        <v>10971257</v>
      </c>
      <c r="IT29" s="234">
        <v>8637132.1569999997</v>
      </c>
      <c r="IU29" s="257">
        <v>78.725091910616982</v>
      </c>
      <c r="IV29" s="212">
        <v>964439.78099999949</v>
      </c>
      <c r="IW29" s="257">
        <v>8.7906042215581994</v>
      </c>
      <c r="IX29" s="212">
        <v>9601571.9379999992</v>
      </c>
      <c r="IY29" s="271">
        <v>87.515696132175179</v>
      </c>
    </row>
    <row r="30" spans="1:259" ht="14.1" customHeight="1" x14ac:dyDescent="0.2">
      <c r="A30" s="202">
        <v>126</v>
      </c>
      <c r="B30" s="247" t="s">
        <v>272</v>
      </c>
      <c r="C30" s="241">
        <v>0</v>
      </c>
      <c r="D30" s="233">
        <v>0</v>
      </c>
      <c r="E30" s="241">
        <v>0</v>
      </c>
      <c r="F30" s="212">
        <v>18598835.800000001</v>
      </c>
      <c r="G30" s="367">
        <v>0.56489868944006283</v>
      </c>
      <c r="H30" s="234">
        <v>3789563.1</v>
      </c>
      <c r="I30" s="256">
        <v>20.375270477951098</v>
      </c>
      <c r="J30" s="212">
        <v>14430851.800000001</v>
      </c>
      <c r="K30" s="256">
        <v>77.590081202824535</v>
      </c>
      <c r="L30" s="212">
        <v>18220414.900000002</v>
      </c>
      <c r="M30" s="256">
        <v>97.96535168077564</v>
      </c>
      <c r="N30" s="241">
        <v>0</v>
      </c>
      <c r="O30" s="262">
        <v>0</v>
      </c>
      <c r="P30" s="241">
        <v>46550285.975000001</v>
      </c>
      <c r="Q30" s="367">
        <v>0.92840741179938191</v>
      </c>
      <c r="R30" s="234">
        <v>39370449.283</v>
      </c>
      <c r="S30" s="256">
        <v>84.576170604288109</v>
      </c>
      <c r="T30" s="212">
        <v>6217834.665</v>
      </c>
      <c r="U30" s="256">
        <v>13.357242678034911</v>
      </c>
      <c r="V30" s="212">
        <v>45588283.947999999</v>
      </c>
      <c r="W30" s="256">
        <v>97.933413282323016</v>
      </c>
      <c r="X30" s="241">
        <v>0</v>
      </c>
      <c r="Y30" s="262">
        <v>0</v>
      </c>
      <c r="Z30" s="241">
        <v>63096928</v>
      </c>
      <c r="AA30" s="367">
        <v>1.021693732528681</v>
      </c>
      <c r="AB30" s="234">
        <v>49996002</v>
      </c>
      <c r="AC30" s="256">
        <v>79.236824334775861</v>
      </c>
      <c r="AD30" s="212">
        <v>7350444</v>
      </c>
      <c r="AE30" s="256">
        <v>11.649448290097419</v>
      </c>
      <c r="AF30" s="212">
        <v>57346446</v>
      </c>
      <c r="AG30" s="256">
        <v>90.886272624873271</v>
      </c>
      <c r="AH30" s="241">
        <v>0</v>
      </c>
      <c r="AI30" s="262">
        <v>0</v>
      </c>
      <c r="AJ30" s="241">
        <v>81271238</v>
      </c>
      <c r="AK30" s="367">
        <v>1.4658972505352947</v>
      </c>
      <c r="AL30" s="234">
        <v>35699976</v>
      </c>
      <c r="AM30" s="256">
        <v>43.926949900775476</v>
      </c>
      <c r="AN30" s="212">
        <v>32666855</v>
      </c>
      <c r="AO30" s="256">
        <v>40.194853436341155</v>
      </c>
      <c r="AP30" s="212">
        <v>68366831</v>
      </c>
      <c r="AQ30" s="256">
        <v>84.121803337116631</v>
      </c>
      <c r="AR30" s="241">
        <v>0</v>
      </c>
      <c r="AS30" s="262">
        <v>0</v>
      </c>
      <c r="AT30" s="241">
        <v>81345991.679000005</v>
      </c>
      <c r="AU30" s="367">
        <v>1.0227116546133921</v>
      </c>
      <c r="AV30" s="234">
        <v>69659821.584999993</v>
      </c>
      <c r="AW30" s="256">
        <v>85.633993940211724</v>
      </c>
      <c r="AX30" s="212">
        <v>8317788.3849999998</v>
      </c>
      <c r="AY30" s="256">
        <v>10.225197595258145</v>
      </c>
      <c r="AZ30" s="212">
        <v>77977609.969999999</v>
      </c>
      <c r="BA30" s="256">
        <v>95.859191535469861</v>
      </c>
      <c r="BB30" s="241">
        <v>0</v>
      </c>
      <c r="BC30" s="262">
        <v>0</v>
      </c>
      <c r="BD30" s="241">
        <v>73861485.213</v>
      </c>
      <c r="BE30" s="367">
        <v>0.95668616088515035</v>
      </c>
      <c r="BF30" s="234">
        <v>62083798.981000006</v>
      </c>
      <c r="BG30" s="256">
        <v>84.054360404430298</v>
      </c>
      <c r="BH30" s="212">
        <v>11502773.443999998</v>
      </c>
      <c r="BI30" s="256">
        <v>15.573439135198234</v>
      </c>
      <c r="BJ30" s="212">
        <v>73586572.425000012</v>
      </c>
      <c r="BK30" s="256">
        <v>99.627799539628541</v>
      </c>
      <c r="BL30" s="241">
        <v>0</v>
      </c>
      <c r="BM30" s="259">
        <v>0</v>
      </c>
      <c r="BN30" s="241">
        <v>72102252.221000001</v>
      </c>
      <c r="BO30" s="367">
        <v>0.91480851749095193</v>
      </c>
      <c r="BP30" s="234">
        <v>59662999.155000001</v>
      </c>
      <c r="BQ30" s="256">
        <v>82.747760738634696</v>
      </c>
      <c r="BR30" s="212">
        <v>5000002.9239999996</v>
      </c>
      <c r="BS30" s="256">
        <v>6.9346001962248467</v>
      </c>
      <c r="BT30" s="212">
        <v>64663002.079000004</v>
      </c>
      <c r="BU30" s="262">
        <v>89.682360934859545</v>
      </c>
      <c r="BV30" s="241">
        <v>0</v>
      </c>
      <c r="BW30" s="259">
        <v>0</v>
      </c>
      <c r="BX30" s="241">
        <v>65152974.106000006</v>
      </c>
      <c r="BY30" s="212">
        <v>79116608.187000006</v>
      </c>
      <c r="BZ30" s="257">
        <v>0.92457836038352026</v>
      </c>
      <c r="CA30" s="212">
        <v>0</v>
      </c>
      <c r="CB30" s="242">
        <v>79116608.187000006</v>
      </c>
      <c r="CC30" s="234">
        <v>68224933.502000004</v>
      </c>
      <c r="CD30" s="257">
        <v>86.233390264587129</v>
      </c>
      <c r="CE30" s="212">
        <v>4854428.8409999963</v>
      </c>
      <c r="CF30" s="257">
        <v>6.1357898831128717</v>
      </c>
      <c r="CG30" s="212">
        <v>73079362.342999995</v>
      </c>
      <c r="CH30" s="271">
        <v>92.369180147699993</v>
      </c>
      <c r="CI30" s="241">
        <v>0</v>
      </c>
      <c r="CJ30" s="259">
        <v>0</v>
      </c>
      <c r="CK30" s="241">
        <v>86377075.707999989</v>
      </c>
      <c r="CL30" s="212">
        <v>381537185.51199996</v>
      </c>
      <c r="CM30" s="257">
        <v>3.6330052378049627</v>
      </c>
      <c r="CN30" s="212">
        <v>0</v>
      </c>
      <c r="CO30" s="242">
        <v>381537185.51199996</v>
      </c>
      <c r="CP30" s="234">
        <v>109461463.54499999</v>
      </c>
      <c r="CQ30" s="257">
        <v>28.689592443816263</v>
      </c>
      <c r="CR30" s="212">
        <v>228580500.18599999</v>
      </c>
      <c r="CS30" s="257">
        <v>59.910412108130082</v>
      </c>
      <c r="CT30" s="212">
        <v>338041963.73099995</v>
      </c>
      <c r="CU30" s="271">
        <v>88.600004551946341</v>
      </c>
      <c r="CV30" s="241">
        <v>0</v>
      </c>
      <c r="CW30" s="259">
        <v>0</v>
      </c>
      <c r="CX30" s="241">
        <v>105663246.735</v>
      </c>
      <c r="CY30" s="212">
        <v>82163241.35800004</v>
      </c>
      <c r="CZ30" s="257">
        <v>0.95278189610338759</v>
      </c>
      <c r="DA30" s="212">
        <v>0</v>
      </c>
      <c r="DB30" s="242">
        <v>82163241.35800004</v>
      </c>
      <c r="DC30" s="234">
        <v>59542378.508000009</v>
      </c>
      <c r="DD30" s="257">
        <v>72.468390394389559</v>
      </c>
      <c r="DE30" s="212">
        <v>20179283.986999981</v>
      </c>
      <c r="DF30" s="257">
        <v>24.559990153108988</v>
      </c>
      <c r="DG30" s="212">
        <v>79721662.49499999</v>
      </c>
      <c r="DH30" s="271">
        <v>97.028380547498543</v>
      </c>
      <c r="DI30" s="241">
        <v>0</v>
      </c>
      <c r="DJ30" s="259">
        <v>0</v>
      </c>
      <c r="DK30" s="241">
        <v>117582117.745</v>
      </c>
      <c r="DL30" s="212">
        <v>118084927.744</v>
      </c>
      <c r="DM30" s="257">
        <v>1.1002840706317147</v>
      </c>
      <c r="DN30" s="212">
        <v>0</v>
      </c>
      <c r="DO30" s="242">
        <v>118084927.744</v>
      </c>
      <c r="DP30" s="234">
        <v>98319698.176999986</v>
      </c>
      <c r="DQ30" s="257">
        <v>83.261852342536329</v>
      </c>
      <c r="DR30" s="212">
        <v>15221179.967000004</v>
      </c>
      <c r="DS30" s="257">
        <v>12.890027760357761</v>
      </c>
      <c r="DT30" s="212">
        <v>113540878.14399999</v>
      </c>
      <c r="DU30" s="271">
        <v>96.151880102894083</v>
      </c>
      <c r="DV30" s="241">
        <v>0</v>
      </c>
      <c r="DW30" s="259">
        <v>0</v>
      </c>
      <c r="DX30" s="241">
        <v>136133030.50299999</v>
      </c>
      <c r="DY30" s="212">
        <v>138566536.04999998</v>
      </c>
      <c r="DZ30" s="257">
        <v>0.98135450614400355</v>
      </c>
      <c r="EA30" s="212">
        <v>0</v>
      </c>
      <c r="EB30" s="242">
        <v>138566536.04999998</v>
      </c>
      <c r="EC30" s="234">
        <v>115683715.82300001</v>
      </c>
      <c r="ED30" s="257">
        <v>83.486041522505118</v>
      </c>
      <c r="EE30" s="212">
        <v>13186770.705999985</v>
      </c>
      <c r="EF30" s="257">
        <v>9.5165622825713889</v>
      </c>
      <c r="EG30" s="212">
        <v>128870486.529</v>
      </c>
      <c r="EH30" s="271">
        <v>93.002603805076518</v>
      </c>
      <c r="EI30" s="241">
        <v>0</v>
      </c>
      <c r="EJ30" s="259">
        <v>0</v>
      </c>
      <c r="EK30" s="241">
        <v>151142563.15000001</v>
      </c>
      <c r="EL30" s="212">
        <v>149825437.42199999</v>
      </c>
      <c r="EM30" s="257">
        <v>0.95613242293942202</v>
      </c>
      <c r="EN30" s="212">
        <v>0</v>
      </c>
      <c r="EO30" s="242">
        <v>149825437.42199999</v>
      </c>
      <c r="EP30" s="234">
        <v>126907459.41399999</v>
      </c>
      <c r="EQ30" s="257">
        <v>84.703546739230291</v>
      </c>
      <c r="ER30" s="212">
        <v>19502210.438000016</v>
      </c>
      <c r="ES30" s="257">
        <v>13.016621725635197</v>
      </c>
      <c r="ET30" s="212">
        <v>146409669.852</v>
      </c>
      <c r="EU30" s="271">
        <v>97.72016846486548</v>
      </c>
      <c r="EV30" s="397">
        <v>0</v>
      </c>
      <c r="EW30" s="241">
        <v>200638905</v>
      </c>
      <c r="EX30" s="212">
        <v>200338905</v>
      </c>
      <c r="EY30" s="257">
        <v>1.1776031429904656</v>
      </c>
      <c r="EZ30" s="257">
        <v>0</v>
      </c>
      <c r="FA30" s="212">
        <v>200338905</v>
      </c>
      <c r="FB30" s="242">
        <v>185776900.56599998</v>
      </c>
      <c r="FC30" s="260">
        <v>92.731314751870073</v>
      </c>
      <c r="FD30" s="257">
        <v>13036884.366</v>
      </c>
      <c r="FE30" s="257">
        <v>6.5074152052493259</v>
      </c>
      <c r="FF30" s="257">
        <v>198813784.93199998</v>
      </c>
      <c r="FG30" s="271">
        <v>99.238729957119403</v>
      </c>
      <c r="FH30" s="397">
        <v>0</v>
      </c>
      <c r="FI30" s="241">
        <v>86351225</v>
      </c>
      <c r="FJ30" s="212">
        <v>84127991.342000008</v>
      </c>
      <c r="FK30" s="257">
        <v>0.43475584438414144</v>
      </c>
      <c r="FL30" s="257">
        <v>0</v>
      </c>
      <c r="FM30" s="212">
        <v>84127991.342000008</v>
      </c>
      <c r="FN30" s="242">
        <v>62469662.005000003</v>
      </c>
      <c r="FO30" s="260">
        <v>74.255501657047986</v>
      </c>
      <c r="FP30" s="257">
        <v>19004882.488999993</v>
      </c>
      <c r="FQ30" s="257">
        <v>22.590438908425483</v>
      </c>
      <c r="FR30" s="257">
        <v>81474544.493999988</v>
      </c>
      <c r="FS30" s="271">
        <v>96.84594056547347</v>
      </c>
      <c r="FT30" s="397">
        <v>0</v>
      </c>
      <c r="FU30" s="241">
        <v>91219155.112000003</v>
      </c>
      <c r="FV30" s="212">
        <v>89476937.217000008</v>
      </c>
      <c r="FW30" s="257">
        <v>0.56275424925348705</v>
      </c>
      <c r="FX30" s="257">
        <v>0</v>
      </c>
      <c r="FY30" s="212">
        <v>89476937.217000008</v>
      </c>
      <c r="FZ30" s="427">
        <v>77796700.022</v>
      </c>
      <c r="GA30" s="260">
        <v>86.946091855297837</v>
      </c>
      <c r="GB30" s="257">
        <v>9921314.3370000087</v>
      </c>
      <c r="GC30" s="257">
        <v>11.088124656009155</v>
      </c>
      <c r="GD30" s="257">
        <v>87718014.359000012</v>
      </c>
      <c r="GE30" s="271">
        <v>98.034216511306994</v>
      </c>
      <c r="GF30" s="397">
        <v>0</v>
      </c>
      <c r="GG30" s="241">
        <v>77722064</v>
      </c>
      <c r="GH30" s="212">
        <v>77939342.410999998</v>
      </c>
      <c r="GI30" s="257">
        <v>0.48016297058231022</v>
      </c>
      <c r="GJ30" s="257">
        <v>0</v>
      </c>
      <c r="GK30" s="242">
        <v>77939342.410999998</v>
      </c>
      <c r="GL30" s="234">
        <v>37703527.504999995</v>
      </c>
      <c r="GM30" s="257">
        <v>48.375475515532059</v>
      </c>
      <c r="GN30" s="212">
        <v>26219224.417000003</v>
      </c>
      <c r="GO30" s="257">
        <v>33.640551236290065</v>
      </c>
      <c r="GP30" s="212">
        <v>63922751.921999998</v>
      </c>
      <c r="GQ30" s="271">
        <v>82.01602675182211</v>
      </c>
      <c r="GR30" s="397">
        <v>0</v>
      </c>
      <c r="GS30" s="241">
        <v>75451704</v>
      </c>
      <c r="GT30" s="212">
        <v>72656467.663000003</v>
      </c>
      <c r="GU30" s="257">
        <v>0.35162117230324247</v>
      </c>
      <c r="GV30" s="212">
        <v>0</v>
      </c>
      <c r="GW30" s="242">
        <v>72656467.663000003</v>
      </c>
      <c r="GX30" s="234">
        <v>51326224.576000005</v>
      </c>
      <c r="GY30" s="257">
        <v>70.642334023262279</v>
      </c>
      <c r="GZ30" s="212">
        <v>14810755.990000006</v>
      </c>
      <c r="HA30" s="257">
        <v>20.384635348220101</v>
      </c>
      <c r="HB30" s="212">
        <v>66136980.566000015</v>
      </c>
      <c r="HC30" s="271">
        <v>91.02696937148238</v>
      </c>
      <c r="HD30" s="397">
        <v>0</v>
      </c>
      <c r="HE30" s="241">
        <v>91614107</v>
      </c>
      <c r="HF30" s="212">
        <v>84002123.877999991</v>
      </c>
      <c r="HG30" s="257">
        <v>0.43797400188294416</v>
      </c>
      <c r="HH30" s="212">
        <v>0</v>
      </c>
      <c r="HI30" s="242">
        <v>84002123.877999991</v>
      </c>
      <c r="HJ30" s="234">
        <v>52953803.521000005</v>
      </c>
      <c r="HK30" s="257">
        <v>63.038648401208476</v>
      </c>
      <c r="HL30" s="212">
        <v>24355329.726999994</v>
      </c>
      <c r="HM30" s="257">
        <v>28.993707066707408</v>
      </c>
      <c r="HN30" s="212">
        <v>77309133.247999996</v>
      </c>
      <c r="HO30" s="271">
        <v>92.032355467915878</v>
      </c>
      <c r="HP30" s="397">
        <v>0</v>
      </c>
      <c r="HQ30" s="241">
        <v>122590845</v>
      </c>
      <c r="HR30" s="212">
        <v>72403645</v>
      </c>
      <c r="HS30" s="257">
        <v>0.35314989522526985</v>
      </c>
      <c r="HT30" s="212">
        <v>0</v>
      </c>
      <c r="HU30" s="242">
        <v>72403645</v>
      </c>
      <c r="HV30" s="234">
        <v>51298901.169</v>
      </c>
      <c r="HW30" s="257">
        <v>70.851268840125385</v>
      </c>
      <c r="HX30" s="212">
        <v>16422612.475999996</v>
      </c>
      <c r="HY30" s="257">
        <v>22.682024469900647</v>
      </c>
      <c r="HZ30" s="212">
        <v>67721513.644999996</v>
      </c>
      <c r="IA30" s="271">
        <v>93.533293310026039</v>
      </c>
      <c r="IB30" s="397">
        <v>0</v>
      </c>
      <c r="IC30" s="241">
        <v>102246527</v>
      </c>
      <c r="ID30" s="212">
        <v>99180586.371999994</v>
      </c>
      <c r="IE30" s="257">
        <v>0.40898444519907068</v>
      </c>
      <c r="IF30" s="212">
        <v>0</v>
      </c>
      <c r="IG30" s="242">
        <v>99180586.371999994</v>
      </c>
      <c r="IH30" s="234">
        <v>65158413.171999998</v>
      </c>
      <c r="II30" s="257">
        <v>65.696741222730964</v>
      </c>
      <c r="IJ30" s="212">
        <v>15738417.888000004</v>
      </c>
      <c r="IK30" s="257">
        <v>15.86844609787785</v>
      </c>
      <c r="IL30" s="212">
        <v>80896831.060000002</v>
      </c>
      <c r="IM30" s="271">
        <v>81.5651873206088</v>
      </c>
      <c r="IN30" s="397">
        <v>0</v>
      </c>
      <c r="IO30" s="241">
        <v>109700754</v>
      </c>
      <c r="IP30" s="212">
        <v>108427768</v>
      </c>
      <c r="IQ30" s="257">
        <v>0.50181150278550057</v>
      </c>
      <c r="IR30" s="212">
        <v>0</v>
      </c>
      <c r="IS30" s="242">
        <v>108427768</v>
      </c>
      <c r="IT30" s="234">
        <v>47930017.239</v>
      </c>
      <c r="IU30" s="257">
        <v>44.204559517447592</v>
      </c>
      <c r="IV30" s="212">
        <v>33171793.497000001</v>
      </c>
      <c r="IW30" s="257">
        <v>30.59344862378796</v>
      </c>
      <c r="IX30" s="212">
        <v>81101810.736000001</v>
      </c>
      <c r="IY30" s="271">
        <v>74.798008141235556</v>
      </c>
    </row>
    <row r="31" spans="1:259" ht="14.1" customHeight="1" x14ac:dyDescent="0.2">
      <c r="A31" s="202">
        <v>127</v>
      </c>
      <c r="B31" s="247" t="s">
        <v>225</v>
      </c>
      <c r="C31" s="241">
        <v>0</v>
      </c>
      <c r="D31" s="233">
        <v>0</v>
      </c>
      <c r="E31" s="241">
        <v>0</v>
      </c>
      <c r="F31" s="212">
        <v>0</v>
      </c>
      <c r="G31" s="271">
        <v>0</v>
      </c>
      <c r="H31" s="234">
        <v>0</v>
      </c>
      <c r="I31" s="257" t="e">
        <v>#DIV/0!</v>
      </c>
      <c r="J31" s="212">
        <v>0</v>
      </c>
      <c r="K31" s="257" t="e">
        <v>#DIV/0!</v>
      </c>
      <c r="L31" s="212">
        <v>0</v>
      </c>
      <c r="M31" s="257" t="e">
        <v>#DIV/0!</v>
      </c>
      <c r="N31" s="241">
        <v>0</v>
      </c>
      <c r="O31" s="259">
        <v>0</v>
      </c>
      <c r="P31" s="241">
        <v>0</v>
      </c>
      <c r="Q31" s="271">
        <v>0</v>
      </c>
      <c r="R31" s="234">
        <v>0</v>
      </c>
      <c r="S31" s="257">
        <v>0</v>
      </c>
      <c r="T31" s="212">
        <v>0</v>
      </c>
      <c r="U31" s="257">
        <v>0</v>
      </c>
      <c r="V31" s="212">
        <v>0</v>
      </c>
      <c r="W31" s="257">
        <v>0</v>
      </c>
      <c r="X31" s="241">
        <v>0</v>
      </c>
      <c r="Y31" s="259">
        <v>0</v>
      </c>
      <c r="Z31" s="241">
        <v>0</v>
      </c>
      <c r="AA31" s="271">
        <v>0</v>
      </c>
      <c r="AB31" s="234">
        <v>0</v>
      </c>
      <c r="AC31" s="257">
        <v>0</v>
      </c>
      <c r="AD31" s="212">
        <v>0</v>
      </c>
      <c r="AE31" s="257">
        <v>0</v>
      </c>
      <c r="AF31" s="212">
        <v>0</v>
      </c>
      <c r="AG31" s="257">
        <v>0</v>
      </c>
      <c r="AH31" s="241">
        <v>0</v>
      </c>
      <c r="AI31" s="259">
        <v>0</v>
      </c>
      <c r="AJ31" s="241">
        <v>0</v>
      </c>
      <c r="AK31" s="271">
        <v>0</v>
      </c>
      <c r="AL31" s="234">
        <v>0</v>
      </c>
      <c r="AM31" s="257">
        <v>0</v>
      </c>
      <c r="AN31" s="212">
        <v>0</v>
      </c>
      <c r="AO31" s="257">
        <v>0</v>
      </c>
      <c r="AP31" s="212">
        <v>0</v>
      </c>
      <c r="AQ31" s="257">
        <v>0</v>
      </c>
      <c r="AR31" s="241">
        <v>0</v>
      </c>
      <c r="AS31" s="259">
        <v>0</v>
      </c>
      <c r="AT31" s="241">
        <v>0</v>
      </c>
      <c r="AU31" s="271">
        <v>0</v>
      </c>
      <c r="AV31" s="234">
        <v>0</v>
      </c>
      <c r="AW31" s="257">
        <v>0</v>
      </c>
      <c r="AX31" s="212">
        <v>0</v>
      </c>
      <c r="AY31" s="257">
        <v>0</v>
      </c>
      <c r="AZ31" s="212">
        <v>0</v>
      </c>
      <c r="BA31" s="257">
        <v>0</v>
      </c>
      <c r="BB31" s="241">
        <v>0</v>
      </c>
      <c r="BC31" s="259">
        <v>0</v>
      </c>
      <c r="BD31" s="241">
        <v>10703500</v>
      </c>
      <c r="BE31" s="271">
        <v>0.13863639884175971</v>
      </c>
      <c r="BF31" s="234">
        <v>6141301.2379999999</v>
      </c>
      <c r="BG31" s="257">
        <v>57.376570635773348</v>
      </c>
      <c r="BH31" s="212">
        <v>4208228.165000001</v>
      </c>
      <c r="BI31" s="257">
        <v>39.316374690521798</v>
      </c>
      <c r="BJ31" s="212">
        <v>10349529.403000001</v>
      </c>
      <c r="BK31" s="257">
        <v>96.692945326295145</v>
      </c>
      <c r="BL31" s="241">
        <v>0</v>
      </c>
      <c r="BM31" s="259">
        <v>0</v>
      </c>
      <c r="BN31" s="241">
        <v>6117121</v>
      </c>
      <c r="BO31" s="271">
        <v>7.761192224856632E-2</v>
      </c>
      <c r="BP31" s="234">
        <v>4538927.03</v>
      </c>
      <c r="BQ31" s="257">
        <v>74.200380048065085</v>
      </c>
      <c r="BR31" s="212">
        <v>1414417.6459999999</v>
      </c>
      <c r="BS31" s="257">
        <v>23.122276737700627</v>
      </c>
      <c r="BT31" s="212">
        <v>5953344.675999999</v>
      </c>
      <c r="BU31" s="259">
        <v>97.322656785765702</v>
      </c>
      <c r="BV31" s="241">
        <v>0</v>
      </c>
      <c r="BW31" s="259">
        <v>0</v>
      </c>
      <c r="BX31" s="241">
        <v>8425689.6750000007</v>
      </c>
      <c r="BY31" s="212">
        <v>8425689.6750000007</v>
      </c>
      <c r="BZ31" s="257">
        <v>9.8464918091520248E-2</v>
      </c>
      <c r="CA31" s="212">
        <v>213402.69</v>
      </c>
      <c r="CB31" s="242">
        <v>8212286.9850000003</v>
      </c>
      <c r="CC31" s="234">
        <v>6936379.8430000003</v>
      </c>
      <c r="CD31" s="257">
        <v>82.324178916546671</v>
      </c>
      <c r="CE31" s="212">
        <v>1190903.4590000003</v>
      </c>
      <c r="CF31" s="257">
        <v>14.134195596279186</v>
      </c>
      <c r="CG31" s="212">
        <v>8127283.3020000011</v>
      </c>
      <c r="CH31" s="271">
        <v>96.458374512825856</v>
      </c>
      <c r="CI31" s="241">
        <v>0</v>
      </c>
      <c r="CJ31" s="259">
        <v>0</v>
      </c>
      <c r="CK31" s="241">
        <v>9911101.568</v>
      </c>
      <c r="CL31" s="212">
        <v>10498958.645</v>
      </c>
      <c r="CM31" s="257">
        <v>9.9971308688031002E-2</v>
      </c>
      <c r="CN31" s="212">
        <v>0</v>
      </c>
      <c r="CO31" s="242">
        <v>10498958.645</v>
      </c>
      <c r="CP31" s="234">
        <v>7100236.1229999997</v>
      </c>
      <c r="CQ31" s="257">
        <v>67.628003529487188</v>
      </c>
      <c r="CR31" s="212">
        <v>3209664.0590000004</v>
      </c>
      <c r="CS31" s="257">
        <v>30.571261089103952</v>
      </c>
      <c r="CT31" s="212">
        <v>10309900.182</v>
      </c>
      <c r="CU31" s="271">
        <v>98.199264618591144</v>
      </c>
      <c r="CV31" s="241">
        <v>0</v>
      </c>
      <c r="CW31" s="259">
        <v>0</v>
      </c>
      <c r="CX31" s="241">
        <v>10036483.09</v>
      </c>
      <c r="CY31" s="212">
        <v>10416305.757999999</v>
      </c>
      <c r="CZ31" s="257">
        <v>0.12078963033185584</v>
      </c>
      <c r="DA31" s="212">
        <v>0</v>
      </c>
      <c r="DB31" s="242">
        <v>10416305.757999999</v>
      </c>
      <c r="DC31" s="234">
        <v>7629312.0830000006</v>
      </c>
      <c r="DD31" s="257">
        <v>73.243933696363385</v>
      </c>
      <c r="DE31" s="212">
        <v>2443454.8020000001</v>
      </c>
      <c r="DF31" s="257">
        <v>23.457978853235581</v>
      </c>
      <c r="DG31" s="212">
        <v>10072766.885000002</v>
      </c>
      <c r="DH31" s="271">
        <v>96.701912549598973</v>
      </c>
      <c r="DI31" s="241">
        <v>0</v>
      </c>
      <c r="DJ31" s="259">
        <v>0</v>
      </c>
      <c r="DK31" s="241">
        <v>9252930.3300000001</v>
      </c>
      <c r="DL31" s="212">
        <v>9552930.3300000001</v>
      </c>
      <c r="DM31" s="257">
        <v>8.9011673807689984E-2</v>
      </c>
      <c r="DN31" s="212">
        <v>0</v>
      </c>
      <c r="DO31" s="242">
        <v>9552930.3300000001</v>
      </c>
      <c r="DP31" s="234">
        <v>7971172.2960000001</v>
      </c>
      <c r="DQ31" s="257">
        <v>83.442169267866944</v>
      </c>
      <c r="DR31" s="212">
        <v>1374155.1009999996</v>
      </c>
      <c r="DS31" s="257">
        <v>14.384644852738077</v>
      </c>
      <c r="DT31" s="212">
        <v>9345327.3969999999</v>
      </c>
      <c r="DU31" s="271">
        <v>97.826814120605022</v>
      </c>
      <c r="DV31" s="241">
        <v>0</v>
      </c>
      <c r="DW31" s="259">
        <v>0</v>
      </c>
      <c r="DX31" s="241">
        <v>10295802.223999999</v>
      </c>
      <c r="DY31" s="212">
        <v>15795802.223999999</v>
      </c>
      <c r="DZ31" s="257">
        <v>0.11186886915530911</v>
      </c>
      <c r="EA31" s="212">
        <v>0</v>
      </c>
      <c r="EB31" s="242">
        <v>15795802.223999999</v>
      </c>
      <c r="EC31" s="234">
        <v>8363227.953999999</v>
      </c>
      <c r="ED31" s="257">
        <v>52.945889264762926</v>
      </c>
      <c r="EE31" s="212">
        <v>1714545.7780000004</v>
      </c>
      <c r="EF31" s="257">
        <v>10.854439386401882</v>
      </c>
      <c r="EG31" s="212">
        <v>10077773.731999999</v>
      </c>
      <c r="EH31" s="271">
        <v>63.800328651164804</v>
      </c>
      <c r="EI31" s="241">
        <v>0</v>
      </c>
      <c r="EJ31" s="259">
        <v>0</v>
      </c>
      <c r="EK31" s="241">
        <v>19349817.684</v>
      </c>
      <c r="EL31" s="212">
        <v>18679194.888999999</v>
      </c>
      <c r="EM31" s="257">
        <v>0.1192039494433323</v>
      </c>
      <c r="EN31" s="212">
        <v>0</v>
      </c>
      <c r="EO31" s="242">
        <v>18679194.888999999</v>
      </c>
      <c r="EP31" s="234">
        <v>14455082.688000001</v>
      </c>
      <c r="EQ31" s="257">
        <v>77.38600498521734</v>
      </c>
      <c r="ER31" s="212">
        <v>3165823.0530000008</v>
      </c>
      <c r="ES31" s="257">
        <v>16.948391361687243</v>
      </c>
      <c r="ET31" s="212">
        <v>17620905.741</v>
      </c>
      <c r="EU31" s="271">
        <v>94.334396346904569</v>
      </c>
      <c r="EV31" s="397">
        <v>0</v>
      </c>
      <c r="EW31" s="241">
        <v>17207524</v>
      </c>
      <c r="EX31" s="212">
        <v>16093937.243000001</v>
      </c>
      <c r="EY31" s="257">
        <v>9.4601051555353713E-2</v>
      </c>
      <c r="EZ31" s="257">
        <v>0</v>
      </c>
      <c r="FA31" s="212">
        <v>16093937.243000001</v>
      </c>
      <c r="FB31" s="242">
        <v>12242462.861000001</v>
      </c>
      <c r="FC31" s="260">
        <v>76.068787122460151</v>
      </c>
      <c r="FD31" s="257">
        <v>2599178.58</v>
      </c>
      <c r="FE31" s="257">
        <v>16.150047938893906</v>
      </c>
      <c r="FF31" s="257">
        <v>14841641.441000002</v>
      </c>
      <c r="FG31" s="271">
        <v>92.218835061354042</v>
      </c>
      <c r="FH31" s="397">
        <v>0</v>
      </c>
      <c r="FI31" s="241">
        <v>17499170</v>
      </c>
      <c r="FJ31" s="212">
        <v>17499170</v>
      </c>
      <c r="FK31" s="257">
        <v>9.0432046552067033E-2</v>
      </c>
      <c r="FL31" s="257">
        <v>0</v>
      </c>
      <c r="FM31" s="212">
        <v>17499170</v>
      </c>
      <c r="FN31" s="242">
        <v>13726375.957</v>
      </c>
      <c r="FO31" s="260">
        <v>78.440154344463195</v>
      </c>
      <c r="FP31" s="257">
        <v>2701659.7249999987</v>
      </c>
      <c r="FQ31" s="257">
        <v>15.438787811079033</v>
      </c>
      <c r="FR31" s="257">
        <v>16428035.682</v>
      </c>
      <c r="FS31" s="271">
        <v>93.878942155542234</v>
      </c>
      <c r="FT31" s="397">
        <v>0</v>
      </c>
      <c r="FU31" s="241">
        <v>17827371</v>
      </c>
      <c r="FV31" s="212">
        <v>16325452.398</v>
      </c>
      <c r="FW31" s="257">
        <v>0.10267693546191835</v>
      </c>
      <c r="FX31" s="257">
        <v>0</v>
      </c>
      <c r="FY31" s="212">
        <v>16325452.398</v>
      </c>
      <c r="FZ31" s="427">
        <v>14405527.463</v>
      </c>
      <c r="GA31" s="260">
        <v>88.239683114477074</v>
      </c>
      <c r="GB31" s="257">
        <v>981543.36</v>
      </c>
      <c r="GC31" s="257">
        <v>6.0123501393458918</v>
      </c>
      <c r="GD31" s="257">
        <v>15387070.822999999</v>
      </c>
      <c r="GE31" s="271">
        <v>94.252033253822958</v>
      </c>
      <c r="GF31" s="397">
        <v>0</v>
      </c>
      <c r="GG31" s="241">
        <v>17407989</v>
      </c>
      <c r="GH31" s="212">
        <v>16788080.265000001</v>
      </c>
      <c r="GI31" s="257">
        <v>0.10342677062770503</v>
      </c>
      <c r="GJ31" s="257">
        <v>0</v>
      </c>
      <c r="GK31" s="242">
        <v>16788080.265000001</v>
      </c>
      <c r="GL31" s="234">
        <v>13537443.552999999</v>
      </c>
      <c r="GM31" s="257">
        <v>80.63723391424945</v>
      </c>
      <c r="GN31" s="212">
        <v>1602906.75</v>
      </c>
      <c r="GO31" s="257">
        <v>9.54788590891933</v>
      </c>
      <c r="GP31" s="212">
        <v>15140350.303000001</v>
      </c>
      <c r="GQ31" s="271">
        <v>90.185119823168776</v>
      </c>
      <c r="GR31" s="397">
        <v>0</v>
      </c>
      <c r="GS31" s="241">
        <v>17163655</v>
      </c>
      <c r="GT31" s="212">
        <v>16812245.859999999</v>
      </c>
      <c r="GU31" s="257">
        <v>8.1362909435163222E-2</v>
      </c>
      <c r="GV31" s="212">
        <v>0</v>
      </c>
      <c r="GW31" s="242">
        <v>16812245.859999999</v>
      </c>
      <c r="GX31" s="234">
        <v>13292133.490000002</v>
      </c>
      <c r="GY31" s="257">
        <v>79.062212155871975</v>
      </c>
      <c r="GZ31" s="212">
        <v>2582258.1769999973</v>
      </c>
      <c r="HA31" s="257">
        <v>15.359388617696537</v>
      </c>
      <c r="HB31" s="212">
        <v>15874391.666999999</v>
      </c>
      <c r="HC31" s="271">
        <v>94.421600773568514</v>
      </c>
      <c r="HD31" s="397">
        <v>0</v>
      </c>
      <c r="HE31" s="241">
        <v>18023858</v>
      </c>
      <c r="HF31" s="212">
        <v>18328096.324999999</v>
      </c>
      <c r="HG31" s="257">
        <v>9.5559842106071435E-2</v>
      </c>
      <c r="HH31" s="212">
        <v>0</v>
      </c>
      <c r="HI31" s="242">
        <v>18328096.324999999</v>
      </c>
      <c r="HJ31" s="234">
        <v>15883589.714</v>
      </c>
      <c r="HK31" s="257">
        <v>86.6625176578452</v>
      </c>
      <c r="HL31" s="212">
        <v>1999440.3920000009</v>
      </c>
      <c r="HM31" s="257">
        <v>10.909154756420133</v>
      </c>
      <c r="HN31" s="212">
        <v>17883030.105999999</v>
      </c>
      <c r="HO31" s="271">
        <v>97.571672414265308</v>
      </c>
      <c r="HP31" s="397">
        <v>0</v>
      </c>
      <c r="HQ31" s="241">
        <v>17457841</v>
      </c>
      <c r="HR31" s="212">
        <v>17457841</v>
      </c>
      <c r="HS31" s="257">
        <v>8.5150888743369471E-2</v>
      </c>
      <c r="HT31" s="212">
        <v>0</v>
      </c>
      <c r="HU31" s="242">
        <v>17457841</v>
      </c>
      <c r="HV31" s="234">
        <v>14706640.210999999</v>
      </c>
      <c r="HW31" s="257">
        <v>84.240887581688938</v>
      </c>
      <c r="HX31" s="212">
        <v>2141600.3990000002</v>
      </c>
      <c r="HY31" s="257">
        <v>12.267269469346182</v>
      </c>
      <c r="HZ31" s="212">
        <v>16848240.609999999</v>
      </c>
      <c r="IA31" s="271">
        <v>96.508157051035113</v>
      </c>
      <c r="IB31" s="397">
        <v>0</v>
      </c>
      <c r="IC31" s="241">
        <v>35678522</v>
      </c>
      <c r="ID31" s="212">
        <v>35678522</v>
      </c>
      <c r="IE31" s="257">
        <v>0.14712516894145267</v>
      </c>
      <c r="IF31" s="212">
        <v>0</v>
      </c>
      <c r="IG31" s="242">
        <v>35678522</v>
      </c>
      <c r="IH31" s="234">
        <v>23784444.864999998</v>
      </c>
      <c r="II31" s="257">
        <v>66.663201084955247</v>
      </c>
      <c r="IJ31" s="212">
        <v>10362294.215</v>
      </c>
      <c r="IK31" s="257">
        <v>29.043507505720108</v>
      </c>
      <c r="IL31" s="212">
        <v>34146739.079999998</v>
      </c>
      <c r="IM31" s="271">
        <v>95.706708590675362</v>
      </c>
      <c r="IN31" s="397">
        <v>0</v>
      </c>
      <c r="IO31" s="241">
        <v>25475747</v>
      </c>
      <c r="IP31" s="212">
        <v>25475747</v>
      </c>
      <c r="IQ31" s="257">
        <v>0.11790358800573307</v>
      </c>
      <c r="IR31" s="212">
        <v>0</v>
      </c>
      <c r="IS31" s="242">
        <v>25475747</v>
      </c>
      <c r="IT31" s="234">
        <v>20997823.537999999</v>
      </c>
      <c r="IU31" s="257">
        <v>82.422798193120698</v>
      </c>
      <c r="IV31" s="212">
        <v>3828759.6570000015</v>
      </c>
      <c r="IW31" s="257">
        <v>15.029037841363401</v>
      </c>
      <c r="IX31" s="212">
        <v>24826583.195</v>
      </c>
      <c r="IY31" s="271">
        <v>97.451836034484103</v>
      </c>
    </row>
    <row r="32" spans="1:259" ht="14.1" customHeight="1" x14ac:dyDescent="0.2">
      <c r="A32" s="202">
        <v>131</v>
      </c>
      <c r="B32" s="247" t="s">
        <v>229</v>
      </c>
      <c r="C32" s="241">
        <v>0</v>
      </c>
      <c r="D32" s="233">
        <v>0</v>
      </c>
      <c r="E32" s="241">
        <v>0</v>
      </c>
      <c r="F32" s="212">
        <v>0</v>
      </c>
      <c r="G32" s="271">
        <v>0</v>
      </c>
      <c r="H32" s="234">
        <v>0</v>
      </c>
      <c r="I32" s="257" t="e">
        <v>#DIV/0!</v>
      </c>
      <c r="J32" s="212">
        <v>0</v>
      </c>
      <c r="K32" s="257" t="e">
        <v>#DIV/0!</v>
      </c>
      <c r="L32" s="212">
        <v>0</v>
      </c>
      <c r="M32" s="257" t="e">
        <v>#DIV/0!</v>
      </c>
      <c r="N32" s="241">
        <v>0</v>
      </c>
      <c r="O32" s="259">
        <v>0</v>
      </c>
      <c r="P32" s="241">
        <v>0</v>
      </c>
      <c r="Q32" s="271">
        <v>0</v>
      </c>
      <c r="R32" s="234">
        <v>0</v>
      </c>
      <c r="S32" s="257">
        <v>0</v>
      </c>
      <c r="T32" s="212">
        <v>0</v>
      </c>
      <c r="U32" s="257">
        <v>0</v>
      </c>
      <c r="V32" s="212">
        <v>0</v>
      </c>
      <c r="W32" s="257">
        <v>0</v>
      </c>
      <c r="X32" s="241">
        <v>0</v>
      </c>
      <c r="Y32" s="259">
        <v>0</v>
      </c>
      <c r="Z32" s="241">
        <v>0</v>
      </c>
      <c r="AA32" s="271">
        <v>0</v>
      </c>
      <c r="AB32" s="234">
        <v>0</v>
      </c>
      <c r="AC32" s="257">
        <v>0</v>
      </c>
      <c r="AD32" s="212">
        <v>0</v>
      </c>
      <c r="AE32" s="257">
        <v>0</v>
      </c>
      <c r="AF32" s="212">
        <v>0</v>
      </c>
      <c r="AG32" s="257">
        <v>0</v>
      </c>
      <c r="AH32" s="241">
        <v>0</v>
      </c>
      <c r="AI32" s="259">
        <v>0</v>
      </c>
      <c r="AJ32" s="241">
        <v>0</v>
      </c>
      <c r="AK32" s="271">
        <v>0</v>
      </c>
      <c r="AL32" s="234">
        <v>0</v>
      </c>
      <c r="AM32" s="257">
        <v>0</v>
      </c>
      <c r="AN32" s="212">
        <v>0</v>
      </c>
      <c r="AO32" s="257">
        <v>0</v>
      </c>
      <c r="AP32" s="212">
        <v>0</v>
      </c>
      <c r="AQ32" s="257">
        <v>0</v>
      </c>
      <c r="AR32" s="241">
        <v>0</v>
      </c>
      <c r="AS32" s="259">
        <v>0</v>
      </c>
      <c r="AT32" s="241">
        <v>0</v>
      </c>
      <c r="AU32" s="271">
        <v>0</v>
      </c>
      <c r="AV32" s="234">
        <v>0</v>
      </c>
      <c r="AW32" s="257">
        <v>0</v>
      </c>
      <c r="AX32" s="212">
        <v>0</v>
      </c>
      <c r="AY32" s="257">
        <v>0</v>
      </c>
      <c r="AZ32" s="212">
        <v>0</v>
      </c>
      <c r="BA32" s="257">
        <v>0</v>
      </c>
      <c r="BB32" s="241">
        <v>0</v>
      </c>
      <c r="BC32" s="259">
        <v>0</v>
      </c>
      <c r="BD32" s="241">
        <v>0</v>
      </c>
      <c r="BE32" s="271">
        <v>0</v>
      </c>
      <c r="BF32" s="234">
        <v>0</v>
      </c>
      <c r="BG32" s="257">
        <v>0</v>
      </c>
      <c r="BH32" s="212">
        <v>0</v>
      </c>
      <c r="BI32" s="257">
        <v>0</v>
      </c>
      <c r="BJ32" s="212">
        <v>0</v>
      </c>
      <c r="BK32" s="257">
        <v>0</v>
      </c>
      <c r="BL32" s="241">
        <v>0</v>
      </c>
      <c r="BM32" s="259">
        <v>0</v>
      </c>
      <c r="BN32" s="241">
        <v>0</v>
      </c>
      <c r="BO32" s="271">
        <v>0</v>
      </c>
      <c r="BP32" s="234">
        <v>0</v>
      </c>
      <c r="BQ32" s="257">
        <v>0</v>
      </c>
      <c r="BR32" s="212">
        <v>0</v>
      </c>
      <c r="BS32" s="257">
        <v>0</v>
      </c>
      <c r="BT32" s="212">
        <v>0</v>
      </c>
      <c r="BU32" s="259">
        <v>0</v>
      </c>
      <c r="BV32" s="241">
        <v>0</v>
      </c>
      <c r="BW32" s="259">
        <v>0</v>
      </c>
      <c r="BX32" s="241">
        <v>0</v>
      </c>
      <c r="BY32" s="212">
        <v>0</v>
      </c>
      <c r="BZ32" s="257">
        <v>0</v>
      </c>
      <c r="CA32" s="212">
        <v>0</v>
      </c>
      <c r="CB32" s="242">
        <v>0</v>
      </c>
      <c r="CC32" s="234">
        <v>0</v>
      </c>
      <c r="CD32" s="257">
        <v>0</v>
      </c>
      <c r="CE32" s="212">
        <v>0</v>
      </c>
      <c r="CF32" s="257">
        <v>0</v>
      </c>
      <c r="CG32" s="212">
        <v>0</v>
      </c>
      <c r="CH32" s="271">
        <v>0</v>
      </c>
      <c r="CI32" s="241">
        <v>0</v>
      </c>
      <c r="CJ32" s="259">
        <v>0</v>
      </c>
      <c r="CK32" s="241">
        <v>0</v>
      </c>
      <c r="CL32" s="212">
        <v>0</v>
      </c>
      <c r="CM32" s="257">
        <v>0</v>
      </c>
      <c r="CN32" s="212">
        <v>0</v>
      </c>
      <c r="CO32" s="242">
        <v>0</v>
      </c>
      <c r="CP32" s="234">
        <v>0</v>
      </c>
      <c r="CQ32" s="257">
        <v>0</v>
      </c>
      <c r="CR32" s="212">
        <v>0</v>
      </c>
      <c r="CS32" s="257">
        <v>0</v>
      </c>
      <c r="CT32" s="212">
        <v>0</v>
      </c>
      <c r="CU32" s="271">
        <v>0</v>
      </c>
      <c r="CV32" s="241">
        <v>0</v>
      </c>
      <c r="CW32" s="259">
        <v>0</v>
      </c>
      <c r="CX32" s="241">
        <v>0</v>
      </c>
      <c r="CY32" s="212">
        <v>0</v>
      </c>
      <c r="CZ32" s="257">
        <v>0</v>
      </c>
      <c r="DA32" s="212">
        <v>0</v>
      </c>
      <c r="DB32" s="242">
        <v>0</v>
      </c>
      <c r="DC32" s="234">
        <v>0</v>
      </c>
      <c r="DD32" s="257">
        <v>0</v>
      </c>
      <c r="DE32" s="212">
        <v>0</v>
      </c>
      <c r="DF32" s="257">
        <v>0</v>
      </c>
      <c r="DG32" s="212">
        <v>0</v>
      </c>
      <c r="DH32" s="271">
        <v>0</v>
      </c>
      <c r="DI32" s="241">
        <v>0</v>
      </c>
      <c r="DJ32" s="259">
        <v>0</v>
      </c>
      <c r="DK32" s="241">
        <v>0</v>
      </c>
      <c r="DL32" s="212">
        <v>0</v>
      </c>
      <c r="DM32" s="257">
        <v>0</v>
      </c>
      <c r="DN32" s="212">
        <v>0</v>
      </c>
      <c r="DO32" s="242">
        <v>0</v>
      </c>
      <c r="DP32" s="234">
        <v>0</v>
      </c>
      <c r="DQ32" s="257">
        <v>0</v>
      </c>
      <c r="DR32" s="212">
        <v>0</v>
      </c>
      <c r="DS32" s="257">
        <v>0</v>
      </c>
      <c r="DT32" s="212">
        <v>0</v>
      </c>
      <c r="DU32" s="271">
        <v>0</v>
      </c>
      <c r="DV32" s="241">
        <v>0</v>
      </c>
      <c r="DW32" s="259">
        <v>0</v>
      </c>
      <c r="DX32" s="241">
        <v>0</v>
      </c>
      <c r="DY32" s="212">
        <v>0</v>
      </c>
      <c r="DZ32" s="257">
        <v>0</v>
      </c>
      <c r="EA32" s="212">
        <v>0</v>
      </c>
      <c r="EB32" s="242">
        <v>0</v>
      </c>
      <c r="EC32" s="234">
        <v>0</v>
      </c>
      <c r="ED32" s="257">
        <v>0</v>
      </c>
      <c r="EE32" s="212">
        <v>0</v>
      </c>
      <c r="EF32" s="257">
        <v>0</v>
      </c>
      <c r="EG32" s="212">
        <v>0</v>
      </c>
      <c r="EH32" s="271">
        <v>0</v>
      </c>
      <c r="EI32" s="241">
        <v>0</v>
      </c>
      <c r="EJ32" s="259">
        <v>0</v>
      </c>
      <c r="EK32" s="241">
        <v>39585919.960000001</v>
      </c>
      <c r="EL32" s="212">
        <v>41585239.115000002</v>
      </c>
      <c r="EM32" s="257">
        <v>0.26538214149543188</v>
      </c>
      <c r="EN32" s="212">
        <v>0</v>
      </c>
      <c r="EO32" s="242">
        <v>41585239.115000002</v>
      </c>
      <c r="EP32" s="234">
        <v>29060736.392999999</v>
      </c>
      <c r="EQ32" s="257">
        <v>69.882335683186312</v>
      </c>
      <c r="ER32" s="212">
        <v>10429422.507999998</v>
      </c>
      <c r="ES32" s="257">
        <v>25.079626160519187</v>
      </c>
      <c r="ET32" s="212">
        <v>39490158.900999993</v>
      </c>
      <c r="EU32" s="271">
        <v>94.961961843705495</v>
      </c>
      <c r="EV32" s="397">
        <v>0</v>
      </c>
      <c r="EW32" s="241">
        <v>59629288</v>
      </c>
      <c r="EX32" s="212">
        <v>56844393</v>
      </c>
      <c r="EY32" s="257">
        <v>0.33413448006110053</v>
      </c>
      <c r="EZ32" s="257">
        <v>0</v>
      </c>
      <c r="FA32" s="212">
        <v>56844393</v>
      </c>
      <c r="FB32" s="242">
        <v>44971026.787</v>
      </c>
      <c r="FC32" s="260">
        <v>79.112511214606513</v>
      </c>
      <c r="FD32" s="257">
        <v>10847812.136000002</v>
      </c>
      <c r="FE32" s="257">
        <v>19.083345891300134</v>
      </c>
      <c r="FF32" s="257">
        <v>55818838.923</v>
      </c>
      <c r="FG32" s="271">
        <v>98.195857105906654</v>
      </c>
      <c r="FH32" s="397">
        <v>0</v>
      </c>
      <c r="FI32" s="241">
        <v>62959479</v>
      </c>
      <c r="FJ32" s="212">
        <v>61800736.147</v>
      </c>
      <c r="FK32" s="257">
        <v>0.31937326445754377</v>
      </c>
      <c r="FL32" s="257">
        <v>0</v>
      </c>
      <c r="FM32" s="212">
        <v>61800736.147</v>
      </c>
      <c r="FN32" s="242">
        <v>52934536.936999999</v>
      </c>
      <c r="FO32" s="260">
        <v>85.653570227851745</v>
      </c>
      <c r="FP32" s="257">
        <v>6025733.0199999996</v>
      </c>
      <c r="FQ32" s="257">
        <v>9.7502609122116546</v>
      </c>
      <c r="FR32" s="257">
        <v>58960269.957000002</v>
      </c>
      <c r="FS32" s="271">
        <v>95.403831140063403</v>
      </c>
      <c r="FT32" s="397">
        <v>0</v>
      </c>
      <c r="FU32" s="241">
        <v>73103747</v>
      </c>
      <c r="FV32" s="212">
        <v>66058420.480999999</v>
      </c>
      <c r="FW32" s="257">
        <v>0.41546635346379956</v>
      </c>
      <c r="FX32" s="257">
        <v>0</v>
      </c>
      <c r="FY32" s="212">
        <v>66058420.480999999</v>
      </c>
      <c r="FZ32" s="427">
        <v>58135000.205999993</v>
      </c>
      <c r="GA32" s="260">
        <v>88.005434860073635</v>
      </c>
      <c r="GB32" s="257">
        <v>7053221.2603999972</v>
      </c>
      <c r="GC32" s="257">
        <v>10.677247819494372</v>
      </c>
      <c r="GD32" s="257">
        <v>65188221.46639999</v>
      </c>
      <c r="GE32" s="271">
        <v>98.682682679568003</v>
      </c>
      <c r="GF32" s="397">
        <v>0</v>
      </c>
      <c r="GG32" s="241">
        <v>74087815</v>
      </c>
      <c r="GH32" s="212">
        <v>72402666.942999989</v>
      </c>
      <c r="GI32" s="257">
        <v>0.44605302741848551</v>
      </c>
      <c r="GJ32" s="257">
        <v>0</v>
      </c>
      <c r="GK32" s="242">
        <v>72402666.942999989</v>
      </c>
      <c r="GL32" s="234">
        <v>57278983.900999993</v>
      </c>
      <c r="GM32" s="257">
        <v>79.111704470905295</v>
      </c>
      <c r="GN32" s="212">
        <v>9880122.1150000021</v>
      </c>
      <c r="GO32" s="257">
        <v>13.646074836964592</v>
      </c>
      <c r="GP32" s="212">
        <v>67159106.016000003</v>
      </c>
      <c r="GQ32" s="271">
        <v>92.757779307869896</v>
      </c>
      <c r="GR32" s="397">
        <v>0</v>
      </c>
      <c r="GS32" s="241">
        <v>88498447</v>
      </c>
      <c r="GT32" s="212">
        <v>88498447</v>
      </c>
      <c r="GU32" s="257">
        <v>0.42828847426893346</v>
      </c>
      <c r="GV32" s="212">
        <v>0</v>
      </c>
      <c r="GW32" s="242">
        <v>88498447</v>
      </c>
      <c r="GX32" s="234">
        <v>61232306.084999993</v>
      </c>
      <c r="GY32" s="257">
        <v>69.190260575985022</v>
      </c>
      <c r="GZ32" s="212">
        <v>14940996.908000007</v>
      </c>
      <c r="HA32" s="257">
        <v>16.882778641302039</v>
      </c>
      <c r="HB32" s="212">
        <v>76173302.993000001</v>
      </c>
      <c r="HC32" s="271">
        <v>86.073039217287061</v>
      </c>
      <c r="HD32" s="397">
        <v>0</v>
      </c>
      <c r="HE32" s="241">
        <v>83534327</v>
      </c>
      <c r="HF32" s="212">
        <v>77264327</v>
      </c>
      <c r="HG32" s="257">
        <v>0.40284417746543411</v>
      </c>
      <c r="HH32" s="212">
        <v>0</v>
      </c>
      <c r="HI32" s="242">
        <v>77264327</v>
      </c>
      <c r="HJ32" s="234">
        <v>51574026.722000003</v>
      </c>
      <c r="HK32" s="257">
        <v>66.750114476503498</v>
      </c>
      <c r="HL32" s="212">
        <v>14067410.073999994</v>
      </c>
      <c r="HM32" s="257">
        <v>18.206862882530501</v>
      </c>
      <c r="HN32" s="212">
        <v>65641436.795999996</v>
      </c>
      <c r="HO32" s="271">
        <v>84.956977359033999</v>
      </c>
      <c r="HP32" s="397">
        <v>0</v>
      </c>
      <c r="HQ32" s="241">
        <v>79394877</v>
      </c>
      <c r="HR32" s="212">
        <v>79394877</v>
      </c>
      <c r="HS32" s="257">
        <v>0.38724973713648236</v>
      </c>
      <c r="HT32" s="212">
        <v>0</v>
      </c>
      <c r="HU32" s="242">
        <v>79394877</v>
      </c>
      <c r="HV32" s="234">
        <v>51870214.402999997</v>
      </c>
      <c r="HW32" s="257">
        <v>65.331941257368527</v>
      </c>
      <c r="HX32" s="212">
        <v>11120686.606000006</v>
      </c>
      <c r="HY32" s="257">
        <v>14.006806265346322</v>
      </c>
      <c r="HZ32" s="212">
        <v>62990901.009000003</v>
      </c>
      <c r="IA32" s="271">
        <v>79.338747522714854</v>
      </c>
      <c r="IB32" s="397">
        <v>0</v>
      </c>
      <c r="IC32" s="241">
        <v>79949822</v>
      </c>
      <c r="ID32" s="212">
        <v>79949822</v>
      </c>
      <c r="IE32" s="257">
        <v>0.32968381001289987</v>
      </c>
      <c r="IF32" s="212">
        <v>0</v>
      </c>
      <c r="IG32" s="242">
        <v>79949822</v>
      </c>
      <c r="IH32" s="234">
        <v>57089044.674000002</v>
      </c>
      <c r="II32" s="257">
        <v>71.406093529514052</v>
      </c>
      <c r="IJ32" s="212">
        <v>16547613.622000001</v>
      </c>
      <c r="IK32" s="257">
        <v>20.697499016320513</v>
      </c>
      <c r="IL32" s="212">
        <v>73636658.296000004</v>
      </c>
      <c r="IM32" s="271">
        <v>92.103592545834573</v>
      </c>
      <c r="IN32" s="397">
        <v>0</v>
      </c>
      <c r="IO32" s="241">
        <v>94957765</v>
      </c>
      <c r="IP32" s="212">
        <v>94957765</v>
      </c>
      <c r="IQ32" s="257">
        <v>0.43947136083998717</v>
      </c>
      <c r="IR32" s="212">
        <v>0</v>
      </c>
      <c r="IS32" s="242">
        <v>94957765</v>
      </c>
      <c r="IT32" s="234">
        <v>58471747.678000003</v>
      </c>
      <c r="IU32" s="257">
        <v>61.576583734884657</v>
      </c>
      <c r="IV32" s="212">
        <v>27158197.526999995</v>
      </c>
      <c r="IW32" s="257">
        <v>28.600291431669646</v>
      </c>
      <c r="IX32" s="212">
        <v>85629945.204999998</v>
      </c>
      <c r="IY32" s="271">
        <v>90.176875166554311</v>
      </c>
    </row>
    <row r="33" spans="1:259" ht="14.1" customHeight="1" x14ac:dyDescent="0.2">
      <c r="A33" s="202">
        <v>136</v>
      </c>
      <c r="B33" s="247" t="s">
        <v>267</v>
      </c>
      <c r="C33" s="241">
        <v>0</v>
      </c>
      <c r="D33" s="233">
        <v>0</v>
      </c>
      <c r="E33" s="241">
        <v>0</v>
      </c>
      <c r="F33" s="212">
        <v>0</v>
      </c>
      <c r="G33" s="271">
        <v>0</v>
      </c>
      <c r="H33" s="234">
        <v>0</v>
      </c>
      <c r="I33" s="257" t="e">
        <v>#DIV/0!</v>
      </c>
      <c r="J33" s="212">
        <v>0</v>
      </c>
      <c r="K33" s="257" t="e">
        <v>#DIV/0!</v>
      </c>
      <c r="L33" s="212">
        <v>0</v>
      </c>
      <c r="M33" s="257" t="e">
        <v>#DIV/0!</v>
      </c>
      <c r="N33" s="241">
        <v>0</v>
      </c>
      <c r="O33" s="259">
        <v>0</v>
      </c>
      <c r="P33" s="241">
        <v>0</v>
      </c>
      <c r="Q33" s="271">
        <v>0</v>
      </c>
      <c r="R33" s="234">
        <v>0</v>
      </c>
      <c r="S33" s="257">
        <v>0</v>
      </c>
      <c r="T33" s="212">
        <v>0</v>
      </c>
      <c r="U33" s="257">
        <v>0</v>
      </c>
      <c r="V33" s="212">
        <v>0</v>
      </c>
      <c r="W33" s="257">
        <v>0</v>
      </c>
      <c r="X33" s="241">
        <v>0</v>
      </c>
      <c r="Y33" s="259">
        <v>0</v>
      </c>
      <c r="Z33" s="241">
        <v>0</v>
      </c>
      <c r="AA33" s="271">
        <v>0</v>
      </c>
      <c r="AB33" s="234">
        <v>0</v>
      </c>
      <c r="AC33" s="257">
        <v>0</v>
      </c>
      <c r="AD33" s="212">
        <v>0</v>
      </c>
      <c r="AE33" s="257">
        <v>0</v>
      </c>
      <c r="AF33" s="212">
        <v>0</v>
      </c>
      <c r="AG33" s="257">
        <v>0</v>
      </c>
      <c r="AH33" s="241">
        <v>0</v>
      </c>
      <c r="AI33" s="259">
        <v>0</v>
      </c>
      <c r="AJ33" s="241">
        <v>0</v>
      </c>
      <c r="AK33" s="271">
        <v>0</v>
      </c>
      <c r="AL33" s="234">
        <v>0</v>
      </c>
      <c r="AM33" s="257">
        <v>0</v>
      </c>
      <c r="AN33" s="212">
        <v>0</v>
      </c>
      <c r="AO33" s="257">
        <v>0</v>
      </c>
      <c r="AP33" s="212">
        <v>0</v>
      </c>
      <c r="AQ33" s="257">
        <v>0</v>
      </c>
      <c r="AR33" s="241">
        <v>0</v>
      </c>
      <c r="AS33" s="259">
        <v>0</v>
      </c>
      <c r="AT33" s="241">
        <v>0</v>
      </c>
      <c r="AU33" s="271">
        <v>0</v>
      </c>
      <c r="AV33" s="234">
        <v>0</v>
      </c>
      <c r="AW33" s="257">
        <v>0</v>
      </c>
      <c r="AX33" s="212">
        <v>0</v>
      </c>
      <c r="AY33" s="257">
        <v>0</v>
      </c>
      <c r="AZ33" s="212">
        <v>0</v>
      </c>
      <c r="BA33" s="257">
        <v>0</v>
      </c>
      <c r="BB33" s="241">
        <v>0</v>
      </c>
      <c r="BC33" s="259">
        <v>0</v>
      </c>
      <c r="BD33" s="241">
        <v>0</v>
      </c>
      <c r="BE33" s="271">
        <v>0</v>
      </c>
      <c r="BF33" s="234">
        <v>0</v>
      </c>
      <c r="BG33" s="257">
        <v>0</v>
      </c>
      <c r="BH33" s="212">
        <v>0</v>
      </c>
      <c r="BI33" s="257">
        <v>0</v>
      </c>
      <c r="BJ33" s="212">
        <v>0</v>
      </c>
      <c r="BK33" s="257">
        <v>0</v>
      </c>
      <c r="BL33" s="241">
        <v>0</v>
      </c>
      <c r="BM33" s="259">
        <v>0</v>
      </c>
      <c r="BN33" s="241">
        <v>0</v>
      </c>
      <c r="BO33" s="271">
        <v>0</v>
      </c>
      <c r="BP33" s="234">
        <v>0</v>
      </c>
      <c r="BQ33" s="257">
        <v>0</v>
      </c>
      <c r="BR33" s="212">
        <v>0</v>
      </c>
      <c r="BS33" s="257">
        <v>0</v>
      </c>
      <c r="BT33" s="212">
        <v>0</v>
      </c>
      <c r="BU33" s="259">
        <v>0</v>
      </c>
      <c r="BV33" s="241">
        <v>0</v>
      </c>
      <c r="BW33" s="259">
        <v>0</v>
      </c>
      <c r="BX33" s="241">
        <v>0</v>
      </c>
      <c r="BY33" s="212">
        <v>0</v>
      </c>
      <c r="BZ33" s="257">
        <v>0</v>
      </c>
      <c r="CA33" s="212">
        <v>0</v>
      </c>
      <c r="CB33" s="242">
        <v>0</v>
      </c>
      <c r="CC33" s="234">
        <v>0</v>
      </c>
      <c r="CD33" s="257">
        <v>0</v>
      </c>
      <c r="CE33" s="212">
        <v>0</v>
      </c>
      <c r="CF33" s="257">
        <v>0</v>
      </c>
      <c r="CG33" s="212">
        <v>0</v>
      </c>
      <c r="CH33" s="271">
        <v>0</v>
      </c>
      <c r="CI33" s="241">
        <v>0</v>
      </c>
      <c r="CJ33" s="259">
        <v>0</v>
      </c>
      <c r="CK33" s="241">
        <v>0</v>
      </c>
      <c r="CL33" s="212">
        <v>0</v>
      </c>
      <c r="CM33" s="257">
        <v>0</v>
      </c>
      <c r="CN33" s="212">
        <v>0</v>
      </c>
      <c r="CO33" s="242">
        <v>0</v>
      </c>
      <c r="CP33" s="234">
        <v>0</v>
      </c>
      <c r="CQ33" s="257">
        <v>0</v>
      </c>
      <c r="CR33" s="212">
        <v>0</v>
      </c>
      <c r="CS33" s="257">
        <v>0</v>
      </c>
      <c r="CT33" s="212">
        <v>0</v>
      </c>
      <c r="CU33" s="271">
        <v>0</v>
      </c>
      <c r="CV33" s="241">
        <v>0</v>
      </c>
      <c r="CW33" s="259">
        <v>0</v>
      </c>
      <c r="CX33" s="241">
        <v>0</v>
      </c>
      <c r="CY33" s="212">
        <v>0</v>
      </c>
      <c r="CZ33" s="257">
        <v>0</v>
      </c>
      <c r="DA33" s="212">
        <v>0</v>
      </c>
      <c r="DB33" s="242">
        <v>0</v>
      </c>
      <c r="DC33" s="234">
        <v>0</v>
      </c>
      <c r="DD33" s="257">
        <v>0</v>
      </c>
      <c r="DE33" s="212">
        <v>0</v>
      </c>
      <c r="DF33" s="257">
        <v>0</v>
      </c>
      <c r="DG33" s="212">
        <v>0</v>
      </c>
      <c r="DH33" s="271">
        <v>0</v>
      </c>
      <c r="DI33" s="241">
        <v>0</v>
      </c>
      <c r="DJ33" s="259">
        <v>0</v>
      </c>
      <c r="DK33" s="241">
        <v>0</v>
      </c>
      <c r="DL33" s="212">
        <v>0</v>
      </c>
      <c r="DM33" s="257">
        <v>0</v>
      </c>
      <c r="DN33" s="212">
        <v>0</v>
      </c>
      <c r="DO33" s="242">
        <v>0</v>
      </c>
      <c r="DP33" s="234">
        <v>0</v>
      </c>
      <c r="DQ33" s="257">
        <v>0</v>
      </c>
      <c r="DR33" s="212">
        <v>0</v>
      </c>
      <c r="DS33" s="257">
        <v>0</v>
      </c>
      <c r="DT33" s="212">
        <v>0</v>
      </c>
      <c r="DU33" s="271">
        <v>0</v>
      </c>
      <c r="DV33" s="241">
        <v>0</v>
      </c>
      <c r="DW33" s="259">
        <v>0</v>
      </c>
      <c r="DX33" s="241">
        <v>0</v>
      </c>
      <c r="DY33" s="212">
        <v>0</v>
      </c>
      <c r="DZ33" s="257">
        <v>0</v>
      </c>
      <c r="EA33" s="212">
        <v>0</v>
      </c>
      <c r="EB33" s="242">
        <v>0</v>
      </c>
      <c r="EC33" s="234">
        <v>0</v>
      </c>
      <c r="ED33" s="257">
        <v>0</v>
      </c>
      <c r="EE33" s="212">
        <v>0</v>
      </c>
      <c r="EF33" s="257">
        <v>0</v>
      </c>
      <c r="EG33" s="212">
        <v>0</v>
      </c>
      <c r="EH33" s="271">
        <v>0</v>
      </c>
      <c r="EI33" s="241">
        <v>0</v>
      </c>
      <c r="EJ33" s="259">
        <v>0</v>
      </c>
      <c r="EK33" s="241">
        <v>0</v>
      </c>
      <c r="EL33" s="212">
        <v>0</v>
      </c>
      <c r="EM33" s="257">
        <v>0</v>
      </c>
      <c r="EN33" s="212">
        <v>0</v>
      </c>
      <c r="EO33" s="242">
        <v>0</v>
      </c>
      <c r="EP33" s="234">
        <v>0</v>
      </c>
      <c r="EQ33" s="257">
        <v>0</v>
      </c>
      <c r="ER33" s="212">
        <v>0</v>
      </c>
      <c r="ES33" s="257">
        <v>0</v>
      </c>
      <c r="ET33" s="212">
        <v>0</v>
      </c>
      <c r="EU33" s="271">
        <v>0</v>
      </c>
      <c r="EV33" s="397">
        <v>0</v>
      </c>
      <c r="EW33" s="241">
        <v>0</v>
      </c>
      <c r="EX33" s="212">
        <v>0</v>
      </c>
      <c r="EY33" s="257">
        <v>0</v>
      </c>
      <c r="EZ33" s="257">
        <v>0</v>
      </c>
      <c r="FA33" s="212">
        <v>0</v>
      </c>
      <c r="FB33" s="242">
        <v>0</v>
      </c>
      <c r="FC33" s="260">
        <v>0</v>
      </c>
      <c r="FD33" s="257">
        <v>0</v>
      </c>
      <c r="FE33" s="257">
        <v>0</v>
      </c>
      <c r="FF33" s="257">
        <v>0</v>
      </c>
      <c r="FG33" s="271">
        <v>0</v>
      </c>
      <c r="FH33" s="397">
        <v>0</v>
      </c>
      <c r="FI33" s="241">
        <v>0</v>
      </c>
      <c r="FJ33" s="212">
        <v>0</v>
      </c>
      <c r="FK33" s="257">
        <v>0</v>
      </c>
      <c r="FL33" s="257">
        <v>0</v>
      </c>
      <c r="FM33" s="212">
        <v>0</v>
      </c>
      <c r="FN33" s="242">
        <v>0</v>
      </c>
      <c r="FO33" s="260">
        <v>0</v>
      </c>
      <c r="FP33" s="257">
        <v>0</v>
      </c>
      <c r="FQ33" s="257">
        <v>0</v>
      </c>
      <c r="FR33" s="257">
        <v>0</v>
      </c>
      <c r="FS33" s="271">
        <v>0</v>
      </c>
      <c r="FT33" s="397">
        <v>0</v>
      </c>
      <c r="FU33" s="241">
        <v>0</v>
      </c>
      <c r="FV33" s="212">
        <v>0</v>
      </c>
      <c r="FW33" s="257">
        <v>0</v>
      </c>
      <c r="FX33" s="257">
        <v>0</v>
      </c>
      <c r="FY33" s="212">
        <v>0</v>
      </c>
      <c r="FZ33" s="427">
        <v>0</v>
      </c>
      <c r="GA33" s="260">
        <v>0</v>
      </c>
      <c r="GB33" s="257">
        <v>0</v>
      </c>
      <c r="GC33" s="257">
        <v>0</v>
      </c>
      <c r="GD33" s="257">
        <v>0</v>
      </c>
      <c r="GE33" s="271">
        <v>0</v>
      </c>
      <c r="GF33" s="397">
        <v>0</v>
      </c>
      <c r="GG33" s="241">
        <v>0</v>
      </c>
      <c r="GH33" s="212">
        <v>0</v>
      </c>
      <c r="GI33" s="257">
        <v>0</v>
      </c>
      <c r="GJ33" s="257">
        <v>0</v>
      </c>
      <c r="GK33" s="242">
        <v>0</v>
      </c>
      <c r="GL33" s="234">
        <v>0</v>
      </c>
      <c r="GM33" s="257">
        <v>0</v>
      </c>
      <c r="GN33" s="212">
        <v>0</v>
      </c>
      <c r="GO33" s="257">
        <v>0</v>
      </c>
      <c r="GP33" s="212">
        <v>0</v>
      </c>
      <c r="GQ33" s="271">
        <v>0</v>
      </c>
      <c r="GR33" s="397">
        <v>0</v>
      </c>
      <c r="GS33" s="241">
        <v>0</v>
      </c>
      <c r="GT33" s="212">
        <v>0</v>
      </c>
      <c r="GU33" s="257">
        <v>0</v>
      </c>
      <c r="GV33" s="212">
        <v>0</v>
      </c>
      <c r="GW33" s="242">
        <v>0</v>
      </c>
      <c r="GX33" s="234">
        <v>0</v>
      </c>
      <c r="GY33" s="257">
        <v>0</v>
      </c>
      <c r="GZ33" s="212">
        <v>0</v>
      </c>
      <c r="HA33" s="257">
        <v>0</v>
      </c>
      <c r="HB33" s="212">
        <v>0</v>
      </c>
      <c r="HC33" s="271">
        <v>0</v>
      </c>
      <c r="HD33" s="397">
        <v>0</v>
      </c>
      <c r="HE33" s="241">
        <v>0</v>
      </c>
      <c r="HF33" s="212">
        <v>0</v>
      </c>
      <c r="HG33" s="257">
        <v>0</v>
      </c>
      <c r="HH33" s="212">
        <v>0</v>
      </c>
      <c r="HI33" s="242">
        <v>0</v>
      </c>
      <c r="HJ33" s="234">
        <v>0</v>
      </c>
      <c r="HK33" s="257">
        <v>0</v>
      </c>
      <c r="HL33" s="212">
        <v>0</v>
      </c>
      <c r="HM33" s="257">
        <v>0</v>
      </c>
      <c r="HN33" s="212">
        <v>0</v>
      </c>
      <c r="HO33" s="271">
        <v>0</v>
      </c>
      <c r="HP33" s="397">
        <v>0</v>
      </c>
      <c r="HQ33" s="241">
        <v>0</v>
      </c>
      <c r="HR33" s="212">
        <v>0</v>
      </c>
      <c r="HS33" s="257">
        <v>0</v>
      </c>
      <c r="HT33" s="212">
        <v>0</v>
      </c>
      <c r="HU33" s="242">
        <v>0</v>
      </c>
      <c r="HV33" s="234">
        <v>0</v>
      </c>
      <c r="HW33" s="257">
        <v>0</v>
      </c>
      <c r="HX33" s="212">
        <v>0</v>
      </c>
      <c r="HY33" s="257">
        <v>0</v>
      </c>
      <c r="HZ33" s="212">
        <v>0</v>
      </c>
      <c r="IA33" s="271">
        <v>0</v>
      </c>
      <c r="IB33" s="397">
        <v>0</v>
      </c>
      <c r="IC33" s="241">
        <v>0</v>
      </c>
      <c r="ID33" s="212">
        <v>0</v>
      </c>
      <c r="IE33" s="257">
        <v>0</v>
      </c>
      <c r="IF33" s="212">
        <v>0</v>
      </c>
      <c r="IG33" s="242">
        <v>0</v>
      </c>
      <c r="IH33" s="234">
        <v>0</v>
      </c>
      <c r="II33" s="257">
        <v>0</v>
      </c>
      <c r="IJ33" s="212">
        <v>0</v>
      </c>
      <c r="IK33" s="257">
        <v>0</v>
      </c>
      <c r="IL33" s="212">
        <v>0</v>
      </c>
      <c r="IM33" s="271">
        <v>0</v>
      </c>
      <c r="IN33" s="397">
        <v>0</v>
      </c>
      <c r="IO33" s="241">
        <v>0</v>
      </c>
      <c r="IP33" s="212">
        <v>8387018.5810000002</v>
      </c>
      <c r="IQ33" s="257">
        <v>3.8815724750707097E-2</v>
      </c>
      <c r="IR33" s="212">
        <v>0</v>
      </c>
      <c r="IS33" s="242">
        <v>8387018.5810000002</v>
      </c>
      <c r="IT33" s="234">
        <v>3268106.6529999999</v>
      </c>
      <c r="IU33" s="257">
        <v>38.966250300238841</v>
      </c>
      <c r="IV33" s="212">
        <v>2015579.1070000008</v>
      </c>
      <c r="IW33" s="257">
        <v>24.032128789676289</v>
      </c>
      <c r="IX33" s="212">
        <v>5283685.7600000007</v>
      </c>
      <c r="IY33" s="271">
        <v>62.998379089915126</v>
      </c>
    </row>
    <row r="34" spans="1:259" ht="14.1" customHeight="1" x14ac:dyDescent="0.2">
      <c r="A34" s="202">
        <v>137</v>
      </c>
      <c r="B34" s="247" t="s">
        <v>253</v>
      </c>
      <c r="C34" s="241">
        <v>0</v>
      </c>
      <c r="D34" s="233">
        <v>0</v>
      </c>
      <c r="E34" s="241">
        <v>0</v>
      </c>
      <c r="F34" s="212">
        <v>0</v>
      </c>
      <c r="G34" s="271">
        <v>0</v>
      </c>
      <c r="H34" s="234">
        <v>0</v>
      </c>
      <c r="I34" s="257" t="e">
        <v>#DIV/0!</v>
      </c>
      <c r="J34" s="212">
        <v>0</v>
      </c>
      <c r="K34" s="257" t="e">
        <v>#DIV/0!</v>
      </c>
      <c r="L34" s="212">
        <v>0</v>
      </c>
      <c r="M34" s="257" t="e">
        <v>#DIV/0!</v>
      </c>
      <c r="N34" s="241">
        <v>0</v>
      </c>
      <c r="O34" s="259">
        <v>0</v>
      </c>
      <c r="P34" s="241">
        <v>0</v>
      </c>
      <c r="Q34" s="271">
        <v>0</v>
      </c>
      <c r="R34" s="234">
        <v>0</v>
      </c>
      <c r="S34" s="257">
        <v>0</v>
      </c>
      <c r="T34" s="212">
        <v>0</v>
      </c>
      <c r="U34" s="257">
        <v>0</v>
      </c>
      <c r="V34" s="212">
        <v>0</v>
      </c>
      <c r="W34" s="257">
        <v>0</v>
      </c>
      <c r="X34" s="241">
        <v>0</v>
      </c>
      <c r="Y34" s="259">
        <v>0</v>
      </c>
      <c r="Z34" s="241">
        <v>0</v>
      </c>
      <c r="AA34" s="271">
        <v>0</v>
      </c>
      <c r="AB34" s="234">
        <v>0</v>
      </c>
      <c r="AC34" s="257">
        <v>0</v>
      </c>
      <c r="AD34" s="212">
        <v>0</v>
      </c>
      <c r="AE34" s="257">
        <v>0</v>
      </c>
      <c r="AF34" s="212">
        <v>0</v>
      </c>
      <c r="AG34" s="257">
        <v>0</v>
      </c>
      <c r="AH34" s="241">
        <v>0</v>
      </c>
      <c r="AI34" s="259">
        <v>0</v>
      </c>
      <c r="AJ34" s="241">
        <v>0</v>
      </c>
      <c r="AK34" s="271">
        <v>0</v>
      </c>
      <c r="AL34" s="234">
        <v>0</v>
      </c>
      <c r="AM34" s="257">
        <v>0</v>
      </c>
      <c r="AN34" s="212">
        <v>0</v>
      </c>
      <c r="AO34" s="257">
        <v>0</v>
      </c>
      <c r="AP34" s="212">
        <v>0</v>
      </c>
      <c r="AQ34" s="257">
        <v>0</v>
      </c>
      <c r="AR34" s="241">
        <v>0</v>
      </c>
      <c r="AS34" s="259">
        <v>0</v>
      </c>
      <c r="AT34" s="241">
        <v>0</v>
      </c>
      <c r="AU34" s="271">
        <v>0</v>
      </c>
      <c r="AV34" s="234">
        <v>0</v>
      </c>
      <c r="AW34" s="257">
        <v>0</v>
      </c>
      <c r="AX34" s="212">
        <v>0</v>
      </c>
      <c r="AY34" s="257">
        <v>0</v>
      </c>
      <c r="AZ34" s="212">
        <v>0</v>
      </c>
      <c r="BA34" s="257">
        <v>0</v>
      </c>
      <c r="BB34" s="241">
        <v>0</v>
      </c>
      <c r="BC34" s="259">
        <v>0</v>
      </c>
      <c r="BD34" s="241">
        <v>0</v>
      </c>
      <c r="BE34" s="271">
        <v>0</v>
      </c>
      <c r="BF34" s="234">
        <v>0</v>
      </c>
      <c r="BG34" s="257">
        <v>0</v>
      </c>
      <c r="BH34" s="212">
        <v>0</v>
      </c>
      <c r="BI34" s="257">
        <v>0</v>
      </c>
      <c r="BJ34" s="212">
        <v>0</v>
      </c>
      <c r="BK34" s="257">
        <v>0</v>
      </c>
      <c r="BL34" s="241">
        <v>0</v>
      </c>
      <c r="BM34" s="259">
        <v>0</v>
      </c>
      <c r="BN34" s="241">
        <v>0</v>
      </c>
      <c r="BO34" s="271">
        <v>0</v>
      </c>
      <c r="BP34" s="234">
        <v>0</v>
      </c>
      <c r="BQ34" s="257">
        <v>0</v>
      </c>
      <c r="BR34" s="212">
        <v>0</v>
      </c>
      <c r="BS34" s="257">
        <v>0</v>
      </c>
      <c r="BT34" s="212">
        <v>0</v>
      </c>
      <c r="BU34" s="259">
        <v>0</v>
      </c>
      <c r="BV34" s="241">
        <v>0</v>
      </c>
      <c r="BW34" s="259">
        <v>0</v>
      </c>
      <c r="BX34" s="241">
        <v>0</v>
      </c>
      <c r="BY34" s="212">
        <v>0</v>
      </c>
      <c r="BZ34" s="257">
        <v>0</v>
      </c>
      <c r="CA34" s="212">
        <v>0</v>
      </c>
      <c r="CB34" s="242">
        <v>0</v>
      </c>
      <c r="CC34" s="234">
        <v>0</v>
      </c>
      <c r="CD34" s="257">
        <v>0</v>
      </c>
      <c r="CE34" s="212">
        <v>0</v>
      </c>
      <c r="CF34" s="257">
        <v>0</v>
      </c>
      <c r="CG34" s="212">
        <v>0</v>
      </c>
      <c r="CH34" s="271">
        <v>0</v>
      </c>
      <c r="CI34" s="241">
        <v>0</v>
      </c>
      <c r="CJ34" s="259">
        <v>0</v>
      </c>
      <c r="CK34" s="241">
        <v>0</v>
      </c>
      <c r="CL34" s="212">
        <v>0</v>
      </c>
      <c r="CM34" s="257">
        <v>0</v>
      </c>
      <c r="CN34" s="212">
        <v>0</v>
      </c>
      <c r="CO34" s="242">
        <v>0</v>
      </c>
      <c r="CP34" s="234">
        <v>0</v>
      </c>
      <c r="CQ34" s="257">
        <v>0</v>
      </c>
      <c r="CR34" s="212">
        <v>0</v>
      </c>
      <c r="CS34" s="257">
        <v>0</v>
      </c>
      <c r="CT34" s="212">
        <v>0</v>
      </c>
      <c r="CU34" s="271">
        <v>0</v>
      </c>
      <c r="CV34" s="241">
        <v>0</v>
      </c>
      <c r="CW34" s="259">
        <v>0</v>
      </c>
      <c r="CX34" s="241">
        <v>0</v>
      </c>
      <c r="CY34" s="212">
        <v>0</v>
      </c>
      <c r="CZ34" s="257">
        <v>0</v>
      </c>
      <c r="DA34" s="212">
        <v>0</v>
      </c>
      <c r="DB34" s="242">
        <v>0</v>
      </c>
      <c r="DC34" s="234">
        <v>0</v>
      </c>
      <c r="DD34" s="257">
        <v>0</v>
      </c>
      <c r="DE34" s="212">
        <v>0</v>
      </c>
      <c r="DF34" s="257">
        <v>0</v>
      </c>
      <c r="DG34" s="212">
        <v>0</v>
      </c>
      <c r="DH34" s="271">
        <v>0</v>
      </c>
      <c r="DI34" s="241">
        <v>0</v>
      </c>
      <c r="DJ34" s="259">
        <v>0</v>
      </c>
      <c r="DK34" s="241">
        <v>0</v>
      </c>
      <c r="DL34" s="212">
        <v>0</v>
      </c>
      <c r="DM34" s="257">
        <v>0</v>
      </c>
      <c r="DN34" s="212">
        <v>0</v>
      </c>
      <c r="DO34" s="242">
        <v>0</v>
      </c>
      <c r="DP34" s="234">
        <v>0</v>
      </c>
      <c r="DQ34" s="257">
        <v>0</v>
      </c>
      <c r="DR34" s="212">
        <v>0</v>
      </c>
      <c r="DS34" s="257">
        <v>0</v>
      </c>
      <c r="DT34" s="212">
        <v>0</v>
      </c>
      <c r="DU34" s="271">
        <v>0</v>
      </c>
      <c r="DV34" s="241">
        <v>0</v>
      </c>
      <c r="DW34" s="259">
        <v>0</v>
      </c>
      <c r="DX34" s="241">
        <v>0</v>
      </c>
      <c r="DY34" s="212">
        <v>0</v>
      </c>
      <c r="DZ34" s="257">
        <v>0</v>
      </c>
      <c r="EA34" s="212">
        <v>0</v>
      </c>
      <c r="EB34" s="242">
        <v>0</v>
      </c>
      <c r="EC34" s="234">
        <v>0</v>
      </c>
      <c r="ED34" s="257">
        <v>0</v>
      </c>
      <c r="EE34" s="212">
        <v>0</v>
      </c>
      <c r="EF34" s="257">
        <v>0</v>
      </c>
      <c r="EG34" s="212">
        <v>0</v>
      </c>
      <c r="EH34" s="271">
        <v>0</v>
      </c>
      <c r="EI34" s="241">
        <v>0</v>
      </c>
      <c r="EJ34" s="259">
        <v>0</v>
      </c>
      <c r="EK34" s="241">
        <v>0</v>
      </c>
      <c r="EL34" s="212">
        <v>0</v>
      </c>
      <c r="EM34" s="257">
        <v>0</v>
      </c>
      <c r="EN34" s="212">
        <v>0</v>
      </c>
      <c r="EO34" s="242">
        <v>0</v>
      </c>
      <c r="EP34" s="234">
        <v>0</v>
      </c>
      <c r="EQ34" s="257">
        <v>0</v>
      </c>
      <c r="ER34" s="212">
        <v>0</v>
      </c>
      <c r="ES34" s="257">
        <v>0</v>
      </c>
      <c r="ET34" s="212">
        <v>0</v>
      </c>
      <c r="EU34" s="271">
        <v>0</v>
      </c>
      <c r="EV34" s="397">
        <v>0</v>
      </c>
      <c r="EW34" s="241">
        <v>0</v>
      </c>
      <c r="EX34" s="212">
        <v>0</v>
      </c>
      <c r="EY34" s="257">
        <v>0</v>
      </c>
      <c r="EZ34" s="257">
        <v>0</v>
      </c>
      <c r="FA34" s="212">
        <v>0</v>
      </c>
      <c r="FB34" s="242">
        <v>0</v>
      </c>
      <c r="FC34" s="260">
        <v>0</v>
      </c>
      <c r="FD34" s="257">
        <v>0</v>
      </c>
      <c r="FE34" s="257">
        <v>0</v>
      </c>
      <c r="FF34" s="257">
        <v>0</v>
      </c>
      <c r="FG34" s="271">
        <v>0</v>
      </c>
      <c r="FH34" s="397">
        <v>0</v>
      </c>
      <c r="FI34" s="241">
        <v>0</v>
      </c>
      <c r="FJ34" s="212">
        <v>0</v>
      </c>
      <c r="FK34" s="257">
        <v>0</v>
      </c>
      <c r="FL34" s="257">
        <v>0</v>
      </c>
      <c r="FM34" s="212">
        <v>0</v>
      </c>
      <c r="FN34" s="242">
        <v>0</v>
      </c>
      <c r="FO34" s="260">
        <v>0</v>
      </c>
      <c r="FP34" s="257">
        <v>0</v>
      </c>
      <c r="FQ34" s="257">
        <v>0</v>
      </c>
      <c r="FR34" s="257">
        <v>0</v>
      </c>
      <c r="FS34" s="271">
        <v>0</v>
      </c>
      <c r="FT34" s="397">
        <v>0</v>
      </c>
      <c r="FU34" s="241">
        <v>0</v>
      </c>
      <c r="FV34" s="212">
        <v>0</v>
      </c>
      <c r="FW34" s="257">
        <v>0</v>
      </c>
      <c r="FX34" s="257">
        <v>0</v>
      </c>
      <c r="FY34" s="212">
        <v>0</v>
      </c>
      <c r="FZ34" s="427">
        <v>0</v>
      </c>
      <c r="GA34" s="260">
        <v>0</v>
      </c>
      <c r="GB34" s="257">
        <v>0</v>
      </c>
      <c r="GC34" s="257">
        <v>0</v>
      </c>
      <c r="GD34" s="257">
        <v>0</v>
      </c>
      <c r="GE34" s="271">
        <v>0</v>
      </c>
      <c r="GF34" s="397">
        <v>0</v>
      </c>
      <c r="GG34" s="241">
        <v>0</v>
      </c>
      <c r="GH34" s="212">
        <v>0</v>
      </c>
      <c r="GI34" s="257">
        <v>0</v>
      </c>
      <c r="GJ34" s="257">
        <v>0</v>
      </c>
      <c r="GK34" s="242">
        <v>0</v>
      </c>
      <c r="GL34" s="234">
        <v>0</v>
      </c>
      <c r="GM34" s="257">
        <v>0</v>
      </c>
      <c r="GN34" s="212">
        <v>0</v>
      </c>
      <c r="GO34" s="257">
        <v>0</v>
      </c>
      <c r="GP34" s="212">
        <v>0</v>
      </c>
      <c r="GQ34" s="271">
        <v>0</v>
      </c>
      <c r="GR34" s="397">
        <v>0</v>
      </c>
      <c r="GS34" s="241">
        <v>0</v>
      </c>
      <c r="GT34" s="212">
        <v>0</v>
      </c>
      <c r="GU34" s="257">
        <v>0</v>
      </c>
      <c r="GV34" s="212">
        <v>0</v>
      </c>
      <c r="GW34" s="242">
        <v>0</v>
      </c>
      <c r="GX34" s="234">
        <v>0</v>
      </c>
      <c r="GY34" s="257">
        <v>0</v>
      </c>
      <c r="GZ34" s="212">
        <v>0</v>
      </c>
      <c r="HA34" s="257">
        <v>0</v>
      </c>
      <c r="HB34" s="212">
        <v>0</v>
      </c>
      <c r="HC34" s="271">
        <v>0</v>
      </c>
      <c r="HD34" s="397">
        <v>0</v>
      </c>
      <c r="HE34" s="241">
        <v>0</v>
      </c>
      <c r="HF34" s="212">
        <v>0</v>
      </c>
      <c r="HG34" s="257">
        <v>0</v>
      </c>
      <c r="HH34" s="212">
        <v>0</v>
      </c>
      <c r="HI34" s="242">
        <v>0</v>
      </c>
      <c r="HJ34" s="234">
        <v>0</v>
      </c>
      <c r="HK34" s="257">
        <v>0</v>
      </c>
      <c r="HL34" s="212">
        <v>0</v>
      </c>
      <c r="HM34" s="257">
        <v>0</v>
      </c>
      <c r="HN34" s="212">
        <v>0</v>
      </c>
      <c r="HO34" s="271">
        <v>0</v>
      </c>
      <c r="HP34" s="397">
        <v>0</v>
      </c>
      <c r="HQ34" s="241">
        <v>0</v>
      </c>
      <c r="HR34" s="212">
        <v>0</v>
      </c>
      <c r="HS34" s="257">
        <v>0</v>
      </c>
      <c r="HT34" s="212">
        <v>0</v>
      </c>
      <c r="HU34" s="242">
        <v>0</v>
      </c>
      <c r="HV34" s="234">
        <v>0</v>
      </c>
      <c r="HW34" s="257">
        <v>0</v>
      </c>
      <c r="HX34" s="212">
        <v>0</v>
      </c>
      <c r="HY34" s="257">
        <v>0</v>
      </c>
      <c r="HZ34" s="212">
        <v>0</v>
      </c>
      <c r="IA34" s="271">
        <v>0</v>
      </c>
      <c r="IB34" s="397">
        <v>0</v>
      </c>
      <c r="IC34" s="241">
        <v>0</v>
      </c>
      <c r="ID34" s="212">
        <v>0</v>
      </c>
      <c r="IE34" s="257">
        <v>0</v>
      </c>
      <c r="IF34" s="212">
        <v>0</v>
      </c>
      <c r="IG34" s="242">
        <v>0</v>
      </c>
      <c r="IH34" s="234">
        <v>0</v>
      </c>
      <c r="II34" s="257">
        <v>0</v>
      </c>
      <c r="IJ34" s="212">
        <v>0</v>
      </c>
      <c r="IK34" s="257">
        <v>0</v>
      </c>
      <c r="IL34" s="212">
        <v>0</v>
      </c>
      <c r="IM34" s="271">
        <v>0</v>
      </c>
      <c r="IN34" s="397">
        <v>0</v>
      </c>
      <c r="IO34" s="241">
        <v>0</v>
      </c>
      <c r="IP34" s="212">
        <v>213769861.77399999</v>
      </c>
      <c r="IQ34" s="257">
        <v>0.9893422834919896</v>
      </c>
      <c r="IR34" s="212">
        <v>0</v>
      </c>
      <c r="IS34" s="242">
        <v>213769861.77399999</v>
      </c>
      <c r="IT34" s="234">
        <v>60699893.572000004</v>
      </c>
      <c r="IU34" s="257">
        <v>28.394972550514463</v>
      </c>
      <c r="IV34" s="212">
        <v>126481122.74399999</v>
      </c>
      <c r="IW34" s="257">
        <v>59.166957256920206</v>
      </c>
      <c r="IX34" s="212">
        <v>187181016.31599998</v>
      </c>
      <c r="IY34" s="271">
        <v>87.561929807434666</v>
      </c>
    </row>
    <row r="35" spans="1:259" ht="14.1" customHeight="1" x14ac:dyDescent="0.2">
      <c r="B35" s="249" t="s">
        <v>209</v>
      </c>
      <c r="C35" s="241">
        <v>0</v>
      </c>
      <c r="D35" s="233">
        <v>0</v>
      </c>
      <c r="E35" s="241">
        <v>0</v>
      </c>
      <c r="F35" s="212">
        <v>0</v>
      </c>
      <c r="G35" s="271">
        <v>0</v>
      </c>
      <c r="H35" s="234">
        <v>0</v>
      </c>
      <c r="I35" s="257" t="e">
        <v>#DIV/0!</v>
      </c>
      <c r="J35" s="212">
        <v>0</v>
      </c>
      <c r="K35" s="257" t="e">
        <v>#DIV/0!</v>
      </c>
      <c r="L35" s="212">
        <v>0</v>
      </c>
      <c r="M35" s="257" t="e">
        <v>#DIV/0!</v>
      </c>
      <c r="N35" s="241">
        <v>0</v>
      </c>
      <c r="O35" s="259">
        <v>0</v>
      </c>
      <c r="P35" s="241">
        <v>0</v>
      </c>
      <c r="Q35" s="271">
        <v>0</v>
      </c>
      <c r="R35" s="234">
        <v>0</v>
      </c>
      <c r="S35" s="257">
        <v>0</v>
      </c>
      <c r="T35" s="212">
        <v>0</v>
      </c>
      <c r="U35" s="257">
        <v>0</v>
      </c>
      <c r="V35" s="212">
        <v>0</v>
      </c>
      <c r="W35" s="257">
        <v>0</v>
      </c>
      <c r="X35" s="241">
        <v>0</v>
      </c>
      <c r="Y35" s="259">
        <v>0</v>
      </c>
      <c r="Z35" s="241">
        <v>0</v>
      </c>
      <c r="AA35" s="271">
        <v>0</v>
      </c>
      <c r="AB35" s="234">
        <v>0</v>
      </c>
      <c r="AC35" s="257">
        <v>0</v>
      </c>
      <c r="AD35" s="212">
        <v>0</v>
      </c>
      <c r="AE35" s="257">
        <v>0</v>
      </c>
      <c r="AF35" s="212">
        <v>0</v>
      </c>
      <c r="AG35" s="257">
        <v>0</v>
      </c>
      <c r="AH35" s="241">
        <v>0</v>
      </c>
      <c r="AI35" s="259">
        <v>0</v>
      </c>
      <c r="AJ35" s="241">
        <v>0</v>
      </c>
      <c r="AK35" s="271">
        <v>0</v>
      </c>
      <c r="AL35" s="234">
        <v>0</v>
      </c>
      <c r="AM35" s="257">
        <v>0</v>
      </c>
      <c r="AN35" s="212">
        <v>0</v>
      </c>
      <c r="AO35" s="257">
        <v>0</v>
      </c>
      <c r="AP35" s="212">
        <v>0</v>
      </c>
      <c r="AQ35" s="257">
        <v>0</v>
      </c>
      <c r="AR35" s="241">
        <v>0</v>
      </c>
      <c r="AS35" s="259">
        <v>0</v>
      </c>
      <c r="AT35" s="241">
        <v>0</v>
      </c>
      <c r="AU35" s="271">
        <v>0</v>
      </c>
      <c r="AV35" s="234">
        <v>0</v>
      </c>
      <c r="AW35" s="257">
        <v>0</v>
      </c>
      <c r="AX35" s="212">
        <v>0</v>
      </c>
      <c r="AY35" s="257">
        <v>0</v>
      </c>
      <c r="AZ35" s="212">
        <v>0</v>
      </c>
      <c r="BA35" s="257">
        <v>0</v>
      </c>
      <c r="BB35" s="241">
        <v>0</v>
      </c>
      <c r="BC35" s="259">
        <v>0</v>
      </c>
      <c r="BD35" s="241">
        <v>0</v>
      </c>
      <c r="BE35" s="271">
        <v>0</v>
      </c>
      <c r="BF35" s="234">
        <v>0</v>
      </c>
      <c r="BG35" s="257">
        <v>0</v>
      </c>
      <c r="BH35" s="212">
        <v>0</v>
      </c>
      <c r="BI35" s="257">
        <v>0</v>
      </c>
      <c r="BJ35" s="212">
        <v>0</v>
      </c>
      <c r="BK35" s="257">
        <v>0</v>
      </c>
      <c r="BL35" s="241">
        <v>0</v>
      </c>
      <c r="BM35" s="259">
        <v>0</v>
      </c>
      <c r="BN35" s="241">
        <v>0</v>
      </c>
      <c r="BO35" s="271">
        <v>0</v>
      </c>
      <c r="BP35" s="234">
        <v>0</v>
      </c>
      <c r="BQ35" s="257">
        <v>0</v>
      </c>
      <c r="BR35" s="212">
        <v>0</v>
      </c>
      <c r="BS35" s="257">
        <v>0</v>
      </c>
      <c r="BT35" s="212">
        <v>0</v>
      </c>
      <c r="BU35" s="259">
        <v>0</v>
      </c>
      <c r="BV35" s="241">
        <v>0</v>
      </c>
      <c r="BW35" s="259">
        <v>0</v>
      </c>
      <c r="BX35" s="241">
        <v>0</v>
      </c>
      <c r="BY35" s="212">
        <v>0</v>
      </c>
      <c r="BZ35" s="257">
        <v>0</v>
      </c>
      <c r="CA35" s="212">
        <v>0</v>
      </c>
      <c r="CB35" s="242">
        <v>0</v>
      </c>
      <c r="CC35" s="234">
        <v>0</v>
      </c>
      <c r="CD35" s="257">
        <v>0</v>
      </c>
      <c r="CE35" s="212">
        <v>0</v>
      </c>
      <c r="CF35" s="257">
        <v>0</v>
      </c>
      <c r="CG35" s="212">
        <v>0</v>
      </c>
      <c r="CH35" s="271">
        <v>0</v>
      </c>
      <c r="CI35" s="241">
        <v>0</v>
      </c>
      <c r="CJ35" s="259">
        <v>0</v>
      </c>
      <c r="CK35" s="241">
        <v>0</v>
      </c>
      <c r="CL35" s="212">
        <v>0</v>
      </c>
      <c r="CM35" s="257">
        <v>0</v>
      </c>
      <c r="CN35" s="212">
        <v>0</v>
      </c>
      <c r="CO35" s="242">
        <v>0</v>
      </c>
      <c r="CP35" s="234">
        <v>0</v>
      </c>
      <c r="CQ35" s="257">
        <v>0</v>
      </c>
      <c r="CR35" s="212">
        <v>0</v>
      </c>
      <c r="CS35" s="257">
        <v>0</v>
      </c>
      <c r="CT35" s="212">
        <v>0</v>
      </c>
      <c r="CU35" s="271">
        <v>0</v>
      </c>
      <c r="CV35" s="241">
        <v>0</v>
      </c>
      <c r="CW35" s="259">
        <v>0</v>
      </c>
      <c r="CX35" s="241">
        <v>0</v>
      </c>
      <c r="CY35" s="212">
        <v>0</v>
      </c>
      <c r="CZ35" s="257">
        <v>0</v>
      </c>
      <c r="DA35" s="212">
        <v>0</v>
      </c>
      <c r="DB35" s="242">
        <v>0</v>
      </c>
      <c r="DC35" s="234">
        <v>0</v>
      </c>
      <c r="DD35" s="257">
        <v>0</v>
      </c>
      <c r="DE35" s="212">
        <v>0</v>
      </c>
      <c r="DF35" s="257">
        <v>0</v>
      </c>
      <c r="DG35" s="212">
        <v>0</v>
      </c>
      <c r="DH35" s="271">
        <v>0</v>
      </c>
      <c r="DI35" s="241">
        <v>0</v>
      </c>
      <c r="DJ35" s="259">
        <v>0</v>
      </c>
      <c r="DK35" s="241">
        <v>0</v>
      </c>
      <c r="DL35" s="212">
        <v>0</v>
      </c>
      <c r="DM35" s="257">
        <v>0</v>
      </c>
      <c r="DN35" s="212">
        <v>0</v>
      </c>
      <c r="DO35" s="242">
        <v>0</v>
      </c>
      <c r="DP35" s="234">
        <v>0</v>
      </c>
      <c r="DQ35" s="257">
        <v>0</v>
      </c>
      <c r="DR35" s="212">
        <v>0</v>
      </c>
      <c r="DS35" s="257">
        <v>0</v>
      </c>
      <c r="DT35" s="212">
        <v>0</v>
      </c>
      <c r="DU35" s="271">
        <v>0</v>
      </c>
      <c r="DV35" s="241">
        <v>0</v>
      </c>
      <c r="DW35" s="259">
        <v>0</v>
      </c>
      <c r="DX35" s="241">
        <v>0</v>
      </c>
      <c r="DY35" s="212">
        <v>0</v>
      </c>
      <c r="DZ35" s="257">
        <v>0</v>
      </c>
      <c r="EA35" s="212">
        <v>0</v>
      </c>
      <c r="EB35" s="242">
        <v>0</v>
      </c>
      <c r="EC35" s="234">
        <v>0</v>
      </c>
      <c r="ED35" s="257">
        <v>0</v>
      </c>
      <c r="EE35" s="212">
        <v>0</v>
      </c>
      <c r="EF35" s="257">
        <v>0</v>
      </c>
      <c r="EG35" s="212">
        <v>0</v>
      </c>
      <c r="EH35" s="271">
        <v>0</v>
      </c>
      <c r="EI35" s="241">
        <v>0</v>
      </c>
      <c r="EJ35" s="259">
        <v>0</v>
      </c>
      <c r="EK35" s="241">
        <v>0</v>
      </c>
      <c r="EL35" s="212">
        <v>0</v>
      </c>
      <c r="EM35" s="257">
        <v>0</v>
      </c>
      <c r="EN35" s="212">
        <v>0</v>
      </c>
      <c r="EO35" s="242">
        <v>0</v>
      </c>
      <c r="EP35" s="234">
        <v>0</v>
      </c>
      <c r="EQ35" s="257">
        <v>0</v>
      </c>
      <c r="ER35" s="212">
        <v>0</v>
      </c>
      <c r="ES35" s="257">
        <v>0</v>
      </c>
      <c r="ET35" s="212">
        <v>0</v>
      </c>
      <c r="EU35" s="271">
        <v>0</v>
      </c>
      <c r="EV35" s="397">
        <v>0</v>
      </c>
      <c r="EW35" s="241">
        <v>0</v>
      </c>
      <c r="EX35" s="212">
        <v>0</v>
      </c>
      <c r="EY35" s="257">
        <v>0</v>
      </c>
      <c r="EZ35" s="257">
        <v>0</v>
      </c>
      <c r="FA35" s="212">
        <v>0</v>
      </c>
      <c r="FB35" s="242">
        <v>0</v>
      </c>
      <c r="FC35" s="260">
        <v>0</v>
      </c>
      <c r="FD35" s="257">
        <v>0</v>
      </c>
      <c r="FE35" s="257">
        <v>0</v>
      </c>
      <c r="FF35" s="257">
        <v>0</v>
      </c>
      <c r="FG35" s="271">
        <v>0</v>
      </c>
      <c r="FH35" s="397">
        <v>0</v>
      </c>
      <c r="FI35" s="241">
        <v>0</v>
      </c>
      <c r="FJ35" s="212">
        <v>0</v>
      </c>
      <c r="FK35" s="257">
        <v>0</v>
      </c>
      <c r="FL35" s="257">
        <v>0</v>
      </c>
      <c r="FM35" s="212">
        <v>0</v>
      </c>
      <c r="FN35" s="242">
        <v>0</v>
      </c>
      <c r="FO35" s="260">
        <v>0</v>
      </c>
      <c r="FP35" s="257">
        <v>0</v>
      </c>
      <c r="FQ35" s="257">
        <v>0</v>
      </c>
      <c r="FR35" s="257">
        <v>0</v>
      </c>
      <c r="FS35" s="271">
        <v>0</v>
      </c>
      <c r="FT35" s="397">
        <v>0</v>
      </c>
      <c r="FU35" s="241">
        <v>0</v>
      </c>
      <c r="FV35" s="212">
        <v>0</v>
      </c>
      <c r="FW35" s="257">
        <v>0</v>
      </c>
      <c r="FX35" s="257">
        <v>0</v>
      </c>
      <c r="FY35" s="212">
        <v>0</v>
      </c>
      <c r="FZ35" s="427">
        <v>0</v>
      </c>
      <c r="GA35" s="260">
        <v>0</v>
      </c>
      <c r="GB35" s="257">
        <v>0</v>
      </c>
      <c r="GC35" s="257">
        <v>0</v>
      </c>
      <c r="GD35" s="257">
        <v>0</v>
      </c>
      <c r="GE35" s="271">
        <v>0</v>
      </c>
      <c r="GF35" s="397">
        <v>0</v>
      </c>
      <c r="GG35" s="241">
        <v>0</v>
      </c>
      <c r="GH35" s="212">
        <v>0</v>
      </c>
      <c r="GI35" s="257">
        <v>0</v>
      </c>
      <c r="GJ35" s="257">
        <v>0</v>
      </c>
      <c r="GK35" s="242">
        <v>0</v>
      </c>
      <c r="GL35" s="234">
        <v>0</v>
      </c>
      <c r="GM35" s="257">
        <v>0</v>
      </c>
      <c r="GN35" s="212">
        <v>0</v>
      </c>
      <c r="GO35" s="257">
        <v>0</v>
      </c>
      <c r="GP35" s="212">
        <v>0</v>
      </c>
      <c r="GQ35" s="271">
        <v>0</v>
      </c>
      <c r="GR35" s="397">
        <v>0</v>
      </c>
      <c r="GS35" s="241">
        <v>0</v>
      </c>
      <c r="GT35" s="212">
        <v>0</v>
      </c>
      <c r="GU35" s="257">
        <v>0</v>
      </c>
      <c r="GV35" s="212">
        <v>0</v>
      </c>
      <c r="GW35" s="242">
        <v>0</v>
      </c>
      <c r="GX35" s="234">
        <v>0</v>
      </c>
      <c r="GY35" s="257">
        <v>0</v>
      </c>
      <c r="GZ35" s="212">
        <v>0</v>
      </c>
      <c r="HA35" s="257">
        <v>0</v>
      </c>
      <c r="HB35" s="212">
        <v>0</v>
      </c>
      <c r="HC35" s="271">
        <v>0</v>
      </c>
      <c r="HD35" s="397">
        <v>0</v>
      </c>
      <c r="HE35" s="241">
        <v>0</v>
      </c>
      <c r="HF35" s="212">
        <v>0</v>
      </c>
      <c r="HG35" s="257">
        <v>0</v>
      </c>
      <c r="HH35" s="212">
        <v>0</v>
      </c>
      <c r="HI35" s="242">
        <v>0</v>
      </c>
      <c r="HJ35" s="234">
        <v>0</v>
      </c>
      <c r="HK35" s="257">
        <v>0</v>
      </c>
      <c r="HL35" s="212">
        <v>0</v>
      </c>
      <c r="HM35" s="257">
        <v>0</v>
      </c>
      <c r="HN35" s="212">
        <v>0</v>
      </c>
      <c r="HO35" s="271">
        <v>0</v>
      </c>
      <c r="HP35" s="397">
        <v>0</v>
      </c>
      <c r="HQ35" s="241">
        <v>0</v>
      </c>
      <c r="HR35" s="212">
        <v>0</v>
      </c>
      <c r="HS35" s="257">
        <v>0</v>
      </c>
      <c r="HT35" s="212">
        <v>0</v>
      </c>
      <c r="HU35" s="242">
        <v>0</v>
      </c>
      <c r="HV35" s="234">
        <v>0</v>
      </c>
      <c r="HW35" s="257">
        <v>0</v>
      </c>
      <c r="HX35" s="212">
        <v>0</v>
      </c>
      <c r="HY35" s="257">
        <v>0</v>
      </c>
      <c r="HZ35" s="212">
        <v>0</v>
      </c>
      <c r="IA35" s="271">
        <v>0</v>
      </c>
      <c r="IB35" s="397">
        <v>0</v>
      </c>
      <c r="IC35" s="241">
        <v>0</v>
      </c>
      <c r="ID35" s="212">
        <v>0</v>
      </c>
      <c r="IE35" s="257">
        <v>0</v>
      </c>
      <c r="IF35" s="212">
        <v>0</v>
      </c>
      <c r="IG35" s="242">
        <v>0</v>
      </c>
      <c r="IH35" s="234">
        <v>0</v>
      </c>
      <c r="II35" s="257">
        <v>0</v>
      </c>
      <c r="IJ35" s="212">
        <v>0</v>
      </c>
      <c r="IK35" s="257">
        <v>0</v>
      </c>
      <c r="IL35" s="212">
        <v>0</v>
      </c>
      <c r="IM35" s="271">
        <v>0</v>
      </c>
      <c r="IN35" s="397">
        <v>0</v>
      </c>
      <c r="IO35" s="241">
        <v>0</v>
      </c>
      <c r="IP35" s="212">
        <v>0</v>
      </c>
      <c r="IQ35" s="257">
        <v>0</v>
      </c>
      <c r="IR35" s="212">
        <v>0</v>
      </c>
      <c r="IS35" s="242">
        <v>0</v>
      </c>
      <c r="IT35" s="234">
        <v>0</v>
      </c>
      <c r="IU35" s="257">
        <v>0</v>
      </c>
      <c r="IV35" s="212">
        <v>0</v>
      </c>
      <c r="IW35" s="257">
        <v>0</v>
      </c>
      <c r="IX35" s="212">
        <v>0</v>
      </c>
      <c r="IY35" s="271">
        <v>0</v>
      </c>
    </row>
    <row r="36" spans="1:259" ht="14.1" customHeight="1" x14ac:dyDescent="0.2">
      <c r="B36" s="249" t="s">
        <v>210</v>
      </c>
      <c r="C36" s="241">
        <v>0</v>
      </c>
      <c r="D36" s="233">
        <v>0</v>
      </c>
      <c r="E36" s="241">
        <v>0</v>
      </c>
      <c r="F36" s="212">
        <v>17601326.199999999</v>
      </c>
      <c r="G36" s="367">
        <v>0.53460153149946299</v>
      </c>
      <c r="H36" s="234">
        <v>9119515.6999999993</v>
      </c>
      <c r="I36" s="256">
        <v>51.811525997398988</v>
      </c>
      <c r="J36" s="212">
        <v>7391001.2000000002</v>
      </c>
      <c r="K36" s="256">
        <v>41.991160870593944</v>
      </c>
      <c r="L36" s="212">
        <v>16510516.899999999</v>
      </c>
      <c r="M36" s="256">
        <v>93.802686867992932</v>
      </c>
      <c r="N36" s="241">
        <v>0</v>
      </c>
      <c r="O36" s="262">
        <v>0</v>
      </c>
      <c r="P36" s="241">
        <v>31210644.706</v>
      </c>
      <c r="Q36" s="367">
        <v>0.62247080259935061</v>
      </c>
      <c r="R36" s="234">
        <v>17558623.994999997</v>
      </c>
      <c r="S36" s="256">
        <v>56.258446951031715</v>
      </c>
      <c r="T36" s="212">
        <v>8909554.7200000007</v>
      </c>
      <c r="U36" s="256">
        <v>28.546525725203008</v>
      </c>
      <c r="V36" s="212">
        <v>26468178.714999996</v>
      </c>
      <c r="W36" s="256">
        <v>84.804972676234712</v>
      </c>
      <c r="X36" s="241">
        <v>0</v>
      </c>
      <c r="Y36" s="262">
        <v>0</v>
      </c>
      <c r="Z36" s="241">
        <v>34017555</v>
      </c>
      <c r="AA36" s="367">
        <v>0.55082749416024956</v>
      </c>
      <c r="AB36" s="234">
        <v>23709516</v>
      </c>
      <c r="AC36" s="256">
        <v>69.697883930811614</v>
      </c>
      <c r="AD36" s="212">
        <v>8059444</v>
      </c>
      <c r="AE36" s="256">
        <v>23.692014314373857</v>
      </c>
      <c r="AF36" s="212">
        <v>31768960</v>
      </c>
      <c r="AG36" s="256">
        <v>93.389898245185464</v>
      </c>
      <c r="AH36" s="241">
        <v>0</v>
      </c>
      <c r="AI36" s="262">
        <v>0</v>
      </c>
      <c r="AJ36" s="241">
        <v>61446936</v>
      </c>
      <c r="AK36" s="367">
        <v>1.1083243808371446</v>
      </c>
      <c r="AL36" s="234">
        <v>41343104</v>
      </c>
      <c r="AM36" s="256">
        <v>67.282612757127552</v>
      </c>
      <c r="AN36" s="212">
        <v>14465107.208000001</v>
      </c>
      <c r="AO36" s="256">
        <v>23.540811226128511</v>
      </c>
      <c r="AP36" s="212">
        <v>55808211.208000004</v>
      </c>
      <c r="AQ36" s="256">
        <v>90.823423983256063</v>
      </c>
      <c r="AR36" s="241">
        <v>0</v>
      </c>
      <c r="AS36" s="262">
        <v>0</v>
      </c>
      <c r="AT36" s="241">
        <v>80249599.622999996</v>
      </c>
      <c r="AU36" s="367">
        <v>1.008927411400506</v>
      </c>
      <c r="AV36" s="234">
        <v>54571554.725999996</v>
      </c>
      <c r="AW36" s="256">
        <v>68.002276624891067</v>
      </c>
      <c r="AX36" s="212">
        <v>21876429.535999998</v>
      </c>
      <c r="AY36" s="256">
        <v>27.260484337332553</v>
      </c>
      <c r="AZ36" s="212">
        <v>76447984.261999995</v>
      </c>
      <c r="BA36" s="256">
        <v>95.262760962223624</v>
      </c>
      <c r="BB36" s="241">
        <v>0</v>
      </c>
      <c r="BC36" s="262">
        <v>0</v>
      </c>
      <c r="BD36" s="241">
        <v>62788042.495000005</v>
      </c>
      <c r="BE36" s="367">
        <v>0.81325810266082865</v>
      </c>
      <c r="BF36" s="234">
        <v>41471041.221000001</v>
      </c>
      <c r="BG36" s="256">
        <v>66.049266027528191</v>
      </c>
      <c r="BH36" s="212">
        <v>18840196.938000001</v>
      </c>
      <c r="BI36" s="256">
        <v>30.00602692702245</v>
      </c>
      <c r="BJ36" s="212">
        <v>60311238.159000002</v>
      </c>
      <c r="BK36" s="256">
        <v>96.055292954550637</v>
      </c>
      <c r="BL36" s="241">
        <v>0</v>
      </c>
      <c r="BM36" s="259">
        <v>0</v>
      </c>
      <c r="BN36" s="241">
        <v>49788080</v>
      </c>
      <c r="BO36" s="367">
        <v>0.6316939936066982</v>
      </c>
      <c r="BP36" s="234">
        <v>32045594.226100001</v>
      </c>
      <c r="BQ36" s="256">
        <v>64.363988782254708</v>
      </c>
      <c r="BR36" s="212">
        <v>15724249.8739</v>
      </c>
      <c r="BS36" s="256">
        <v>31.582358415709145</v>
      </c>
      <c r="BT36" s="212">
        <v>47769844.100000001</v>
      </c>
      <c r="BU36" s="262">
        <v>95.94634719796386</v>
      </c>
      <c r="BV36" s="241">
        <v>0</v>
      </c>
      <c r="BW36" s="259">
        <v>0</v>
      </c>
      <c r="BX36" s="241">
        <v>68479277.787</v>
      </c>
      <c r="BY36" s="212">
        <v>56242273.716999993</v>
      </c>
      <c r="BZ36" s="257">
        <v>0.65726262044243466</v>
      </c>
      <c r="CA36" s="212">
        <v>80678.089000000022</v>
      </c>
      <c r="CB36" s="242">
        <v>56161595.627999991</v>
      </c>
      <c r="CC36" s="234">
        <v>36471861.019999996</v>
      </c>
      <c r="CD36" s="257">
        <v>64.847771275249627</v>
      </c>
      <c r="CE36" s="212">
        <v>17012601.901000008</v>
      </c>
      <c r="CF36" s="257">
        <v>30.248780457568376</v>
      </c>
      <c r="CG36" s="212">
        <v>53484462.921000004</v>
      </c>
      <c r="CH36" s="271">
        <v>95.096551732818014</v>
      </c>
      <c r="CI36" s="241">
        <v>0</v>
      </c>
      <c r="CJ36" s="259">
        <v>0</v>
      </c>
      <c r="CK36" s="241">
        <v>56920095.884000003</v>
      </c>
      <c r="CL36" s="212">
        <v>58378486.421000004</v>
      </c>
      <c r="CM36" s="257">
        <v>0.55588119584728757</v>
      </c>
      <c r="CN36" s="212">
        <v>0</v>
      </c>
      <c r="CO36" s="242">
        <v>58378486.421000004</v>
      </c>
      <c r="CP36" s="234">
        <v>32086163.384000003</v>
      </c>
      <c r="CQ36" s="257">
        <v>54.962307779973408</v>
      </c>
      <c r="CR36" s="212">
        <v>23069147.430999998</v>
      </c>
      <c r="CS36" s="257">
        <v>39.516522002018753</v>
      </c>
      <c r="CT36" s="212">
        <v>55155310.814999998</v>
      </c>
      <c r="CU36" s="271">
        <v>94.478829781992161</v>
      </c>
      <c r="CV36" s="241">
        <v>0</v>
      </c>
      <c r="CW36" s="259">
        <v>0</v>
      </c>
      <c r="CX36" s="241">
        <v>0</v>
      </c>
      <c r="CY36" s="212">
        <v>0</v>
      </c>
      <c r="CZ36" s="257">
        <v>0</v>
      </c>
      <c r="DA36" s="212">
        <v>0</v>
      </c>
      <c r="DB36" s="242">
        <v>0</v>
      </c>
      <c r="DC36" s="234">
        <v>0</v>
      </c>
      <c r="DD36" s="257">
        <v>0</v>
      </c>
      <c r="DE36" s="212">
        <v>0</v>
      </c>
      <c r="DF36" s="257">
        <v>0</v>
      </c>
      <c r="DG36" s="212">
        <v>0</v>
      </c>
      <c r="DH36" s="271">
        <v>0</v>
      </c>
      <c r="DI36" s="241">
        <v>0</v>
      </c>
      <c r="DJ36" s="259">
        <v>0</v>
      </c>
      <c r="DK36" s="241">
        <v>0</v>
      </c>
      <c r="DL36" s="212">
        <v>0</v>
      </c>
      <c r="DM36" s="257">
        <v>0</v>
      </c>
      <c r="DN36" s="212">
        <v>0</v>
      </c>
      <c r="DO36" s="242">
        <v>0</v>
      </c>
      <c r="DP36" s="234">
        <v>0</v>
      </c>
      <c r="DQ36" s="257">
        <v>0</v>
      </c>
      <c r="DR36" s="212">
        <v>0</v>
      </c>
      <c r="DS36" s="257">
        <v>0</v>
      </c>
      <c r="DT36" s="212">
        <v>0</v>
      </c>
      <c r="DU36" s="271">
        <v>0</v>
      </c>
      <c r="DV36" s="241">
        <v>0</v>
      </c>
      <c r="DW36" s="259">
        <v>0</v>
      </c>
      <c r="DX36" s="241">
        <v>141575745.06119999</v>
      </c>
      <c r="DY36" s="212">
        <v>141575745.06220001</v>
      </c>
      <c r="DZ36" s="257">
        <v>1.0026662954708727</v>
      </c>
      <c r="EA36" s="212">
        <v>0</v>
      </c>
      <c r="EB36" s="242">
        <v>141575745.06220001</v>
      </c>
      <c r="EC36" s="234">
        <v>82139744.051899999</v>
      </c>
      <c r="ED36" s="257">
        <v>58.018231877086471</v>
      </c>
      <c r="EE36" s="212">
        <v>39315098.944999993</v>
      </c>
      <c r="EF36" s="257">
        <v>27.769657103148042</v>
      </c>
      <c r="EG36" s="212">
        <v>121454842.99689999</v>
      </c>
      <c r="EH36" s="271">
        <v>85.787888980234513</v>
      </c>
      <c r="EI36" s="241">
        <v>0</v>
      </c>
      <c r="EJ36" s="259">
        <v>0</v>
      </c>
      <c r="EK36" s="241">
        <v>88365737.666999996</v>
      </c>
      <c r="EL36" s="212">
        <v>86051407.453999996</v>
      </c>
      <c r="EM36" s="257">
        <v>0.54914934421048567</v>
      </c>
      <c r="EN36" s="212">
        <v>0</v>
      </c>
      <c r="EO36" s="242">
        <v>86051407.453999996</v>
      </c>
      <c r="EP36" s="234">
        <v>69454628.032999977</v>
      </c>
      <c r="EQ36" s="257">
        <v>80.712948326996198</v>
      </c>
      <c r="ER36" s="212">
        <v>15550963.530000005</v>
      </c>
      <c r="ES36" s="257">
        <v>18.071713165543507</v>
      </c>
      <c r="ET36" s="212">
        <v>85005591.562999979</v>
      </c>
      <c r="EU36" s="271">
        <v>98.784661492539698</v>
      </c>
      <c r="EV36" s="397">
        <v>0</v>
      </c>
      <c r="EW36" s="241">
        <v>0</v>
      </c>
      <c r="EX36" s="212">
        <v>0</v>
      </c>
      <c r="EY36" s="257">
        <v>0</v>
      </c>
      <c r="EZ36" s="257">
        <v>0</v>
      </c>
      <c r="FA36" s="212">
        <v>0</v>
      </c>
      <c r="FB36" s="242">
        <v>0</v>
      </c>
      <c r="FC36" s="260">
        <v>0</v>
      </c>
      <c r="FD36" s="257">
        <v>0</v>
      </c>
      <c r="FE36" s="257">
        <v>0</v>
      </c>
      <c r="FF36" s="257">
        <v>0</v>
      </c>
      <c r="FG36" s="271">
        <v>0</v>
      </c>
      <c r="FH36" s="397">
        <v>0</v>
      </c>
      <c r="FI36" s="241">
        <v>0</v>
      </c>
      <c r="FJ36" s="212">
        <v>0</v>
      </c>
      <c r="FK36" s="257">
        <v>0</v>
      </c>
      <c r="FL36" s="257">
        <v>0</v>
      </c>
      <c r="FM36" s="212">
        <v>0</v>
      </c>
      <c r="FN36" s="242">
        <v>0</v>
      </c>
      <c r="FO36" s="260">
        <v>0</v>
      </c>
      <c r="FP36" s="257">
        <v>0</v>
      </c>
      <c r="FQ36" s="257">
        <v>0</v>
      </c>
      <c r="FR36" s="257">
        <v>0</v>
      </c>
      <c r="FS36" s="271">
        <v>0</v>
      </c>
      <c r="FT36" s="397">
        <v>0</v>
      </c>
      <c r="FU36" s="241">
        <v>0</v>
      </c>
      <c r="FV36" s="212">
        <v>0</v>
      </c>
      <c r="FW36" s="257">
        <v>0</v>
      </c>
      <c r="FX36" s="257">
        <v>0</v>
      </c>
      <c r="FY36" s="212">
        <v>0</v>
      </c>
      <c r="FZ36" s="427">
        <v>0</v>
      </c>
      <c r="GA36" s="260">
        <v>0</v>
      </c>
      <c r="GB36" s="257">
        <v>0</v>
      </c>
      <c r="GC36" s="257">
        <v>0</v>
      </c>
      <c r="GD36" s="257">
        <v>0</v>
      </c>
      <c r="GE36" s="271">
        <v>0</v>
      </c>
      <c r="GF36" s="397">
        <v>0</v>
      </c>
      <c r="GG36" s="241">
        <v>0</v>
      </c>
      <c r="GH36" s="212">
        <v>0</v>
      </c>
      <c r="GI36" s="257">
        <v>0</v>
      </c>
      <c r="GJ36" s="257">
        <v>0</v>
      </c>
      <c r="GK36" s="242">
        <v>0</v>
      </c>
      <c r="GL36" s="234">
        <v>0</v>
      </c>
      <c r="GM36" s="257">
        <v>0</v>
      </c>
      <c r="GN36" s="212">
        <v>0</v>
      </c>
      <c r="GO36" s="257">
        <v>0</v>
      </c>
      <c r="GP36" s="212">
        <v>0</v>
      </c>
      <c r="GQ36" s="271">
        <v>0</v>
      </c>
      <c r="GR36" s="397">
        <v>0</v>
      </c>
      <c r="GS36" s="241">
        <v>0</v>
      </c>
      <c r="GT36" s="212">
        <v>0</v>
      </c>
      <c r="GU36" s="257">
        <v>0</v>
      </c>
      <c r="GV36" s="212">
        <v>0</v>
      </c>
      <c r="GW36" s="242">
        <v>0</v>
      </c>
      <c r="GX36" s="234">
        <v>0</v>
      </c>
      <c r="GY36" s="257">
        <v>0</v>
      </c>
      <c r="GZ36" s="212">
        <v>0</v>
      </c>
      <c r="HA36" s="257">
        <v>0</v>
      </c>
      <c r="HB36" s="212">
        <v>0</v>
      </c>
      <c r="HC36" s="271">
        <v>0</v>
      </c>
      <c r="HD36" s="397">
        <v>0</v>
      </c>
      <c r="HE36" s="241">
        <v>0</v>
      </c>
      <c r="HF36" s="212">
        <v>0</v>
      </c>
      <c r="HG36" s="257">
        <v>0</v>
      </c>
      <c r="HH36" s="212">
        <v>0</v>
      </c>
      <c r="HI36" s="242">
        <v>0</v>
      </c>
      <c r="HJ36" s="234">
        <v>0</v>
      </c>
      <c r="HK36" s="257">
        <v>0</v>
      </c>
      <c r="HL36" s="212">
        <v>0</v>
      </c>
      <c r="HM36" s="257">
        <v>0</v>
      </c>
      <c r="HN36" s="212">
        <v>0</v>
      </c>
      <c r="HO36" s="271">
        <v>0</v>
      </c>
      <c r="HP36" s="397">
        <v>0</v>
      </c>
      <c r="HQ36" s="241">
        <v>0</v>
      </c>
      <c r="HR36" s="212">
        <v>0</v>
      </c>
      <c r="HS36" s="257">
        <v>0</v>
      </c>
      <c r="HT36" s="212">
        <v>0</v>
      </c>
      <c r="HU36" s="242">
        <v>0</v>
      </c>
      <c r="HV36" s="234">
        <v>0</v>
      </c>
      <c r="HW36" s="257">
        <v>0</v>
      </c>
      <c r="HX36" s="212">
        <v>0</v>
      </c>
      <c r="HY36" s="257">
        <v>0</v>
      </c>
      <c r="HZ36" s="212">
        <v>0</v>
      </c>
      <c r="IA36" s="271">
        <v>0</v>
      </c>
      <c r="IB36" s="397">
        <v>0</v>
      </c>
      <c r="IC36" s="241">
        <v>0</v>
      </c>
      <c r="ID36" s="212">
        <v>0</v>
      </c>
      <c r="IE36" s="257">
        <v>0</v>
      </c>
      <c r="IF36" s="212">
        <v>0</v>
      </c>
      <c r="IG36" s="242">
        <v>0</v>
      </c>
      <c r="IH36" s="234">
        <v>0</v>
      </c>
      <c r="II36" s="257">
        <v>0</v>
      </c>
      <c r="IJ36" s="212">
        <v>0</v>
      </c>
      <c r="IK36" s="257">
        <v>0</v>
      </c>
      <c r="IL36" s="212">
        <v>0</v>
      </c>
      <c r="IM36" s="271">
        <v>0</v>
      </c>
      <c r="IN36" s="397">
        <v>0</v>
      </c>
      <c r="IO36" s="241">
        <v>0</v>
      </c>
      <c r="IP36" s="212">
        <v>0</v>
      </c>
      <c r="IQ36" s="257">
        <v>0</v>
      </c>
      <c r="IR36" s="212">
        <v>0</v>
      </c>
      <c r="IS36" s="242">
        <v>0</v>
      </c>
      <c r="IT36" s="234">
        <v>0</v>
      </c>
      <c r="IU36" s="257">
        <v>0</v>
      </c>
      <c r="IV36" s="212">
        <v>0</v>
      </c>
      <c r="IW36" s="257">
        <v>0</v>
      </c>
      <c r="IX36" s="212">
        <v>0</v>
      </c>
      <c r="IY36" s="271">
        <v>0</v>
      </c>
    </row>
    <row r="37" spans="1:259" ht="14.1" customHeight="1" x14ac:dyDescent="0.2">
      <c r="B37" s="249" t="s">
        <v>273</v>
      </c>
      <c r="C37" s="241">
        <v>0</v>
      </c>
      <c r="D37" s="233">
        <v>0</v>
      </c>
      <c r="E37" s="241">
        <v>0</v>
      </c>
      <c r="F37" s="212">
        <v>0</v>
      </c>
      <c r="G37" s="271">
        <v>0</v>
      </c>
      <c r="H37" s="234">
        <v>0</v>
      </c>
      <c r="I37" s="257" t="e">
        <v>#DIV/0!</v>
      </c>
      <c r="J37" s="212">
        <v>0</v>
      </c>
      <c r="K37" s="257" t="e">
        <v>#DIV/0!</v>
      </c>
      <c r="L37" s="212">
        <v>0</v>
      </c>
      <c r="M37" s="257" t="e">
        <v>#DIV/0!</v>
      </c>
      <c r="N37" s="241">
        <v>0</v>
      </c>
      <c r="O37" s="259">
        <v>0</v>
      </c>
      <c r="P37" s="241">
        <v>0</v>
      </c>
      <c r="Q37" s="271">
        <v>0</v>
      </c>
      <c r="R37" s="234">
        <v>0</v>
      </c>
      <c r="S37" s="257">
        <v>0</v>
      </c>
      <c r="T37" s="212">
        <v>0</v>
      </c>
      <c r="U37" s="257">
        <v>0</v>
      </c>
      <c r="V37" s="212">
        <v>0</v>
      </c>
      <c r="W37" s="257">
        <v>0</v>
      </c>
      <c r="X37" s="241">
        <v>0</v>
      </c>
      <c r="Y37" s="259">
        <v>0</v>
      </c>
      <c r="Z37" s="241">
        <v>0</v>
      </c>
      <c r="AA37" s="271">
        <v>0</v>
      </c>
      <c r="AB37" s="234">
        <v>0</v>
      </c>
      <c r="AC37" s="257">
        <v>0</v>
      </c>
      <c r="AD37" s="212">
        <v>0</v>
      </c>
      <c r="AE37" s="257">
        <v>0</v>
      </c>
      <c r="AF37" s="212">
        <v>0</v>
      </c>
      <c r="AG37" s="257">
        <v>0</v>
      </c>
      <c r="AH37" s="241">
        <v>0</v>
      </c>
      <c r="AI37" s="259">
        <v>0</v>
      </c>
      <c r="AJ37" s="241">
        <v>0</v>
      </c>
      <c r="AK37" s="271">
        <v>0</v>
      </c>
      <c r="AL37" s="234">
        <v>0</v>
      </c>
      <c r="AM37" s="257">
        <v>0</v>
      </c>
      <c r="AN37" s="212">
        <v>0</v>
      </c>
      <c r="AO37" s="257">
        <v>0</v>
      </c>
      <c r="AP37" s="212">
        <v>0</v>
      </c>
      <c r="AQ37" s="257">
        <v>0</v>
      </c>
      <c r="AR37" s="241">
        <v>0</v>
      </c>
      <c r="AS37" s="259">
        <v>0</v>
      </c>
      <c r="AT37" s="241">
        <v>0</v>
      </c>
      <c r="AU37" s="271">
        <v>0</v>
      </c>
      <c r="AV37" s="234">
        <v>0</v>
      </c>
      <c r="AW37" s="257">
        <v>0</v>
      </c>
      <c r="AX37" s="212">
        <v>0</v>
      </c>
      <c r="AY37" s="257">
        <v>0</v>
      </c>
      <c r="AZ37" s="212">
        <v>0</v>
      </c>
      <c r="BA37" s="257">
        <v>0</v>
      </c>
      <c r="BB37" s="241">
        <v>0</v>
      </c>
      <c r="BC37" s="259">
        <v>0</v>
      </c>
      <c r="BD37" s="241">
        <v>0</v>
      </c>
      <c r="BE37" s="271">
        <v>0</v>
      </c>
      <c r="BF37" s="234">
        <v>0</v>
      </c>
      <c r="BG37" s="257">
        <v>0</v>
      </c>
      <c r="BH37" s="212">
        <v>0</v>
      </c>
      <c r="BI37" s="257">
        <v>0</v>
      </c>
      <c r="BJ37" s="212">
        <v>0</v>
      </c>
      <c r="BK37" s="257">
        <v>0</v>
      </c>
      <c r="BL37" s="241">
        <v>0</v>
      </c>
      <c r="BM37" s="259">
        <v>0</v>
      </c>
      <c r="BN37" s="241">
        <v>9531080</v>
      </c>
      <c r="BO37" s="271">
        <v>0.12092705701013033</v>
      </c>
      <c r="BP37" s="234">
        <v>6297999.6780000003</v>
      </c>
      <c r="BQ37" s="257">
        <v>66.07855225221067</v>
      </c>
      <c r="BR37" s="212">
        <v>2888903.2029999993</v>
      </c>
      <c r="BS37" s="257">
        <v>30.31034471434506</v>
      </c>
      <c r="BT37" s="212">
        <v>9186902.8809999991</v>
      </c>
      <c r="BU37" s="259">
        <v>96.38889696655572</v>
      </c>
      <c r="BV37" s="241">
        <v>0</v>
      </c>
      <c r="BW37" s="259">
        <v>0</v>
      </c>
      <c r="BX37" s="241">
        <v>20663086.366999999</v>
      </c>
      <c r="BY37" s="212">
        <v>12205217.077999998</v>
      </c>
      <c r="BZ37" s="257">
        <v>0.14263351087333914</v>
      </c>
      <c r="CA37" s="212">
        <v>0</v>
      </c>
      <c r="CB37" s="242">
        <v>12205217.077999998</v>
      </c>
      <c r="CC37" s="234">
        <v>6460128.8100000005</v>
      </c>
      <c r="CD37" s="257">
        <v>52.929241395013236</v>
      </c>
      <c r="CE37" s="212">
        <v>5557027.9989999998</v>
      </c>
      <c r="CF37" s="257">
        <v>45.529939889529594</v>
      </c>
      <c r="CG37" s="212">
        <v>12017156.809</v>
      </c>
      <c r="CH37" s="271">
        <v>98.459181284542836</v>
      </c>
      <c r="CI37" s="241">
        <v>0</v>
      </c>
      <c r="CJ37" s="259">
        <v>0</v>
      </c>
      <c r="CK37" s="241">
        <v>8441841.0779999997</v>
      </c>
      <c r="CL37" s="212">
        <v>11200231.615</v>
      </c>
      <c r="CM37" s="257">
        <v>0.1066488449017611</v>
      </c>
      <c r="CN37" s="212">
        <v>0</v>
      </c>
      <c r="CO37" s="242">
        <v>11200231.615</v>
      </c>
      <c r="CP37" s="234">
        <v>6547565.7420000006</v>
      </c>
      <c r="CQ37" s="257">
        <v>58.459199479688614</v>
      </c>
      <c r="CR37" s="212">
        <v>4393827.2239999995</v>
      </c>
      <c r="CS37" s="257">
        <v>39.229788945752972</v>
      </c>
      <c r="CT37" s="212">
        <v>10941392.966</v>
      </c>
      <c r="CU37" s="271">
        <v>97.688988425441593</v>
      </c>
      <c r="CV37" s="241">
        <v>0</v>
      </c>
      <c r="CW37" s="259">
        <v>0</v>
      </c>
      <c r="CX37" s="241">
        <v>19194054.618000001</v>
      </c>
      <c r="CY37" s="212">
        <v>16984782.237000003</v>
      </c>
      <c r="CZ37" s="257">
        <v>0.19695903858223726</v>
      </c>
      <c r="DA37" s="212">
        <v>0</v>
      </c>
      <c r="DB37" s="242">
        <v>16984782.237000003</v>
      </c>
      <c r="DC37" s="234">
        <v>14180863.523000002</v>
      </c>
      <c r="DD37" s="257">
        <v>83.491582789375499</v>
      </c>
      <c r="DE37" s="212">
        <v>2236153.3619999993</v>
      </c>
      <c r="DF37" s="257">
        <v>13.165628683355834</v>
      </c>
      <c r="DG37" s="212">
        <v>16417016.885000002</v>
      </c>
      <c r="DH37" s="271">
        <v>96.657211472731348</v>
      </c>
      <c r="DI37" s="241">
        <v>0</v>
      </c>
      <c r="DJ37" s="259">
        <v>0</v>
      </c>
      <c r="DK37" s="241">
        <v>30327105.743000001</v>
      </c>
      <c r="DL37" s="212">
        <v>24650762.751000002</v>
      </c>
      <c r="DM37" s="257">
        <v>0.22968927620167903</v>
      </c>
      <c r="DN37" s="212">
        <v>0</v>
      </c>
      <c r="DO37" s="242">
        <v>24650762.751000002</v>
      </c>
      <c r="DP37" s="234">
        <v>14655080.025999997</v>
      </c>
      <c r="DQ37" s="257">
        <v>59.450817705044386</v>
      </c>
      <c r="DR37" s="212">
        <v>8008605.3820000002</v>
      </c>
      <c r="DS37" s="257">
        <v>32.488266034182317</v>
      </c>
      <c r="DT37" s="212">
        <v>22663685.407999996</v>
      </c>
      <c r="DU37" s="271">
        <v>91.939083739226703</v>
      </c>
      <c r="DV37" s="241">
        <v>0</v>
      </c>
      <c r="DW37" s="259">
        <v>0</v>
      </c>
      <c r="DX37" s="241">
        <v>59230057.350200005</v>
      </c>
      <c r="DY37" s="212">
        <v>59230057.350200005</v>
      </c>
      <c r="DZ37" s="257">
        <v>0.41947850712536111</v>
      </c>
      <c r="EA37" s="212">
        <v>0</v>
      </c>
      <c r="EB37" s="242">
        <v>59230057.350200005</v>
      </c>
      <c r="EC37" s="234">
        <v>16467220.52</v>
      </c>
      <c r="ED37" s="257">
        <v>27.802135025189866</v>
      </c>
      <c r="EE37" s="212">
        <v>25372212.723999999</v>
      </c>
      <c r="EF37" s="257">
        <v>42.83671814461669</v>
      </c>
      <c r="EG37" s="212">
        <v>41839433.244000003</v>
      </c>
      <c r="EH37" s="271">
        <v>70.638853169806566</v>
      </c>
      <c r="EI37" s="241">
        <v>0</v>
      </c>
      <c r="EJ37" s="259">
        <v>0</v>
      </c>
      <c r="EK37" s="241">
        <v>0</v>
      </c>
      <c r="EL37" s="212">
        <v>0</v>
      </c>
      <c r="EM37" s="257">
        <v>0</v>
      </c>
      <c r="EN37" s="212">
        <v>0</v>
      </c>
      <c r="EO37" s="242">
        <v>0</v>
      </c>
      <c r="EP37" s="234">
        <v>0</v>
      </c>
      <c r="EQ37" s="257">
        <v>0</v>
      </c>
      <c r="ER37" s="212">
        <v>0</v>
      </c>
      <c r="ES37" s="257">
        <v>0</v>
      </c>
      <c r="ET37" s="212">
        <v>0</v>
      </c>
      <c r="EU37" s="271">
        <v>0</v>
      </c>
      <c r="EV37" s="397">
        <v>0</v>
      </c>
      <c r="EW37" s="241">
        <v>0</v>
      </c>
      <c r="EX37" s="212">
        <v>0</v>
      </c>
      <c r="EY37" s="257">
        <v>0</v>
      </c>
      <c r="EZ37" s="257">
        <v>0</v>
      </c>
      <c r="FA37" s="212">
        <v>0</v>
      </c>
      <c r="FB37" s="242">
        <v>0</v>
      </c>
      <c r="FC37" s="260">
        <v>0</v>
      </c>
      <c r="FD37" s="257">
        <v>0</v>
      </c>
      <c r="FE37" s="257">
        <v>0</v>
      </c>
      <c r="FF37" s="257">
        <v>0</v>
      </c>
      <c r="FG37" s="271">
        <v>0</v>
      </c>
      <c r="FH37" s="397">
        <v>0</v>
      </c>
      <c r="FI37" s="241">
        <v>0</v>
      </c>
      <c r="FJ37" s="212">
        <v>0</v>
      </c>
      <c r="FK37" s="257">
        <v>0</v>
      </c>
      <c r="FL37" s="257">
        <v>0</v>
      </c>
      <c r="FM37" s="212">
        <v>0</v>
      </c>
      <c r="FN37" s="242">
        <v>0</v>
      </c>
      <c r="FO37" s="260">
        <v>0</v>
      </c>
      <c r="FP37" s="257">
        <v>0</v>
      </c>
      <c r="FQ37" s="257">
        <v>0</v>
      </c>
      <c r="FR37" s="257">
        <v>0</v>
      </c>
      <c r="FS37" s="271">
        <v>0</v>
      </c>
      <c r="FT37" s="397">
        <v>0</v>
      </c>
      <c r="FU37" s="241">
        <v>0</v>
      </c>
      <c r="FV37" s="212">
        <v>0</v>
      </c>
      <c r="FW37" s="257">
        <v>0</v>
      </c>
      <c r="FX37" s="257">
        <v>0</v>
      </c>
      <c r="FY37" s="212">
        <v>0</v>
      </c>
      <c r="FZ37" s="427">
        <v>0</v>
      </c>
      <c r="GA37" s="260">
        <v>0</v>
      </c>
      <c r="GB37" s="257">
        <v>0</v>
      </c>
      <c r="GC37" s="257">
        <v>0</v>
      </c>
      <c r="GD37" s="257">
        <v>0</v>
      </c>
      <c r="GE37" s="271">
        <v>0</v>
      </c>
      <c r="GF37" s="397">
        <v>0</v>
      </c>
      <c r="GG37" s="241">
        <v>0</v>
      </c>
      <c r="GH37" s="212">
        <v>0</v>
      </c>
      <c r="GI37" s="257">
        <v>0</v>
      </c>
      <c r="GJ37" s="257">
        <v>0</v>
      </c>
      <c r="GK37" s="242">
        <v>0</v>
      </c>
      <c r="GL37" s="234">
        <v>0</v>
      </c>
      <c r="GM37" s="257">
        <v>0</v>
      </c>
      <c r="GN37" s="212">
        <v>0</v>
      </c>
      <c r="GO37" s="257">
        <v>0</v>
      </c>
      <c r="GP37" s="212">
        <v>0</v>
      </c>
      <c r="GQ37" s="271">
        <v>0</v>
      </c>
      <c r="GR37" s="397">
        <v>0</v>
      </c>
      <c r="GS37" s="241">
        <v>0</v>
      </c>
      <c r="GT37" s="212">
        <v>0</v>
      </c>
      <c r="GU37" s="257">
        <v>0</v>
      </c>
      <c r="GV37" s="212">
        <v>0</v>
      </c>
      <c r="GW37" s="242">
        <v>0</v>
      </c>
      <c r="GX37" s="234">
        <v>0</v>
      </c>
      <c r="GY37" s="257">
        <v>0</v>
      </c>
      <c r="GZ37" s="212">
        <v>0</v>
      </c>
      <c r="HA37" s="257">
        <v>0</v>
      </c>
      <c r="HB37" s="212">
        <v>0</v>
      </c>
      <c r="HC37" s="271">
        <v>0</v>
      </c>
      <c r="HD37" s="397">
        <v>0</v>
      </c>
      <c r="HE37" s="241">
        <v>0</v>
      </c>
      <c r="HF37" s="212">
        <v>0</v>
      </c>
      <c r="HG37" s="257">
        <v>0</v>
      </c>
      <c r="HH37" s="212">
        <v>0</v>
      </c>
      <c r="HI37" s="242">
        <v>0</v>
      </c>
      <c r="HJ37" s="234">
        <v>0</v>
      </c>
      <c r="HK37" s="257">
        <v>0</v>
      </c>
      <c r="HL37" s="212">
        <v>0</v>
      </c>
      <c r="HM37" s="257">
        <v>0</v>
      </c>
      <c r="HN37" s="212">
        <v>0</v>
      </c>
      <c r="HO37" s="271">
        <v>0</v>
      </c>
      <c r="HP37" s="397">
        <v>0</v>
      </c>
      <c r="HQ37" s="241">
        <v>0</v>
      </c>
      <c r="HR37" s="212">
        <v>0</v>
      </c>
      <c r="HS37" s="257">
        <v>0</v>
      </c>
      <c r="HT37" s="212">
        <v>0</v>
      </c>
      <c r="HU37" s="242">
        <v>0</v>
      </c>
      <c r="HV37" s="234">
        <v>0</v>
      </c>
      <c r="HW37" s="257">
        <v>0</v>
      </c>
      <c r="HX37" s="212">
        <v>0</v>
      </c>
      <c r="HY37" s="257">
        <v>0</v>
      </c>
      <c r="HZ37" s="212">
        <v>0</v>
      </c>
      <c r="IA37" s="271">
        <v>0</v>
      </c>
      <c r="IB37" s="397">
        <v>0</v>
      </c>
      <c r="IC37" s="241">
        <v>0</v>
      </c>
      <c r="ID37" s="212">
        <v>0</v>
      </c>
      <c r="IE37" s="257">
        <v>0</v>
      </c>
      <c r="IF37" s="212">
        <v>0</v>
      </c>
      <c r="IG37" s="242">
        <v>0</v>
      </c>
      <c r="IH37" s="234">
        <v>0</v>
      </c>
      <c r="II37" s="257">
        <v>0</v>
      </c>
      <c r="IJ37" s="212">
        <v>0</v>
      </c>
      <c r="IK37" s="257">
        <v>0</v>
      </c>
      <c r="IL37" s="212">
        <v>0</v>
      </c>
      <c r="IM37" s="271">
        <v>0</v>
      </c>
      <c r="IN37" s="397">
        <v>0</v>
      </c>
      <c r="IO37" s="241">
        <v>0</v>
      </c>
      <c r="IP37" s="212">
        <v>0</v>
      </c>
      <c r="IQ37" s="257">
        <v>0</v>
      </c>
      <c r="IR37" s="212">
        <v>0</v>
      </c>
      <c r="IS37" s="242">
        <v>0</v>
      </c>
      <c r="IT37" s="234">
        <v>0</v>
      </c>
      <c r="IU37" s="257">
        <v>0</v>
      </c>
      <c r="IV37" s="212">
        <v>0</v>
      </c>
      <c r="IW37" s="257">
        <v>0</v>
      </c>
      <c r="IX37" s="212">
        <v>0</v>
      </c>
      <c r="IY37" s="271">
        <v>0</v>
      </c>
    </row>
    <row r="38" spans="1:259" ht="14.1" customHeight="1" x14ac:dyDescent="0.2">
      <c r="B38" s="250" t="s">
        <v>183</v>
      </c>
      <c r="C38" s="241">
        <v>0</v>
      </c>
      <c r="D38" s="233">
        <v>0</v>
      </c>
      <c r="E38" s="241">
        <v>0</v>
      </c>
      <c r="F38" s="212">
        <v>54630562</v>
      </c>
      <c r="G38" s="367">
        <v>1.6592830437899826</v>
      </c>
      <c r="H38" s="234">
        <v>39933499.399999999</v>
      </c>
      <c r="I38" s="256">
        <v>73.097361509844987</v>
      </c>
      <c r="J38" s="212">
        <v>11920229</v>
      </c>
      <c r="K38" s="256">
        <v>21.819707803847962</v>
      </c>
      <c r="L38" s="212">
        <v>51853728.399999999</v>
      </c>
      <c r="M38" s="256">
        <v>94.917069313692949</v>
      </c>
      <c r="N38" s="241">
        <v>0</v>
      </c>
      <c r="O38" s="262">
        <v>0</v>
      </c>
      <c r="P38" s="241">
        <v>105463113.69999999</v>
      </c>
      <c r="Q38" s="367">
        <v>2.1033756158470287</v>
      </c>
      <c r="R38" s="234">
        <v>69026921.870000005</v>
      </c>
      <c r="S38" s="256">
        <v>65.451245889016462</v>
      </c>
      <c r="T38" s="212">
        <v>33007115.140000001</v>
      </c>
      <c r="U38" s="256">
        <v>31.29730763866116</v>
      </c>
      <c r="V38" s="212">
        <v>102034037.01000001</v>
      </c>
      <c r="W38" s="256">
        <v>96.748553527677629</v>
      </c>
      <c r="X38" s="241">
        <v>0</v>
      </c>
      <c r="Y38" s="262">
        <v>0</v>
      </c>
      <c r="Z38" s="241">
        <v>138360807</v>
      </c>
      <c r="AA38" s="367">
        <v>2.2404001877795134</v>
      </c>
      <c r="AB38" s="234">
        <v>67140657</v>
      </c>
      <c r="AC38" s="256">
        <v>48.525777245575043</v>
      </c>
      <c r="AD38" s="212">
        <v>63480512</v>
      </c>
      <c r="AE38" s="256">
        <v>45.880414675522964</v>
      </c>
      <c r="AF38" s="212">
        <v>130621169</v>
      </c>
      <c r="AG38" s="256">
        <v>94.406191921097999</v>
      </c>
      <c r="AH38" s="241">
        <v>0</v>
      </c>
      <c r="AI38" s="262">
        <v>0</v>
      </c>
      <c r="AJ38" s="241">
        <v>71008788</v>
      </c>
      <c r="AK38" s="367">
        <v>1.2807924384398282</v>
      </c>
      <c r="AL38" s="234">
        <v>9400889</v>
      </c>
      <c r="AM38" s="256">
        <v>13.239050073633141</v>
      </c>
      <c r="AN38" s="212">
        <v>60964917</v>
      </c>
      <c r="AO38" s="256">
        <v>85.855453553157389</v>
      </c>
      <c r="AP38" s="212">
        <v>70365806</v>
      </c>
      <c r="AQ38" s="256">
        <v>99.094503626790527</v>
      </c>
      <c r="AR38" s="241">
        <v>0</v>
      </c>
      <c r="AS38" s="262">
        <v>0</v>
      </c>
      <c r="AT38" s="241">
        <v>35096098</v>
      </c>
      <c r="AU38" s="367">
        <v>0.44124102141002997</v>
      </c>
      <c r="AV38" s="234">
        <v>21882625.344999999</v>
      </c>
      <c r="AW38" s="256">
        <v>62.350593348012637</v>
      </c>
      <c r="AX38" s="212">
        <v>1033267.6179999998</v>
      </c>
      <c r="AY38" s="256">
        <v>2.9441096785175374</v>
      </c>
      <c r="AZ38" s="212">
        <v>22915892.963</v>
      </c>
      <c r="BA38" s="256">
        <v>65.294703026530186</v>
      </c>
      <c r="BB38" s="241">
        <v>0</v>
      </c>
      <c r="BC38" s="262">
        <v>0</v>
      </c>
      <c r="BD38" s="241">
        <v>57219931.468999997</v>
      </c>
      <c r="BE38" s="367">
        <v>0.74113750089544927</v>
      </c>
      <c r="BF38" s="234">
        <v>16979336.563999999</v>
      </c>
      <c r="BG38" s="256">
        <v>29.6738149244357</v>
      </c>
      <c r="BH38" s="212">
        <v>498041.37499999994</v>
      </c>
      <c r="BI38" s="256">
        <v>0.87039841225574255</v>
      </c>
      <c r="BJ38" s="212">
        <v>17477377.938999999</v>
      </c>
      <c r="BK38" s="256">
        <v>30.544213336691438</v>
      </c>
      <c r="BL38" s="241">
        <v>0</v>
      </c>
      <c r="BM38" s="259">
        <v>0</v>
      </c>
      <c r="BN38" s="241">
        <v>31133581.329000004</v>
      </c>
      <c r="BO38" s="367">
        <v>0.39501214597941808</v>
      </c>
      <c r="BP38" s="234">
        <v>30779315.408999998</v>
      </c>
      <c r="BQ38" s="256">
        <v>98.862109963333978</v>
      </c>
      <c r="BR38" s="212">
        <v>330025.63600000006</v>
      </c>
      <c r="BS38" s="256">
        <v>1.0600310722769017</v>
      </c>
      <c r="BT38" s="212">
        <v>31109341.044999998</v>
      </c>
      <c r="BU38" s="262">
        <v>99.922141035610878</v>
      </c>
      <c r="BV38" s="241">
        <v>0</v>
      </c>
      <c r="BW38" s="259">
        <v>0</v>
      </c>
      <c r="BX38" s="241">
        <v>18609847.048</v>
      </c>
      <c r="BY38" s="212">
        <v>18609847.048</v>
      </c>
      <c r="BZ38" s="257">
        <v>0.21747977150333866</v>
      </c>
      <c r="CA38" s="212">
        <v>13323162.193399999</v>
      </c>
      <c r="CB38" s="242">
        <v>5286684.8546000011</v>
      </c>
      <c r="CC38" s="234">
        <v>4886295.9480000008</v>
      </c>
      <c r="CD38" s="257">
        <v>26.256507833712316</v>
      </c>
      <c r="CE38" s="212">
        <v>172122.84400000051</v>
      </c>
      <c r="CF38" s="257">
        <v>0.92490198095689646</v>
      </c>
      <c r="CG38" s="212">
        <v>5058418.7920000013</v>
      </c>
      <c r="CH38" s="271">
        <v>27.181409814669216</v>
      </c>
      <c r="CI38" s="241">
        <v>0</v>
      </c>
      <c r="CJ38" s="259">
        <v>0</v>
      </c>
      <c r="CK38" s="241">
        <v>5735595.959999999</v>
      </c>
      <c r="CL38" s="212">
        <v>6235595.959999999</v>
      </c>
      <c r="CM38" s="257">
        <v>5.9375478049708885E-2</v>
      </c>
      <c r="CN38" s="212">
        <v>0</v>
      </c>
      <c r="CO38" s="242">
        <v>6235595.959999999</v>
      </c>
      <c r="CP38" s="234">
        <v>5302414.3239999991</v>
      </c>
      <c r="CQ38" s="257">
        <v>85.034603877702182</v>
      </c>
      <c r="CR38" s="212">
        <v>266406.02599999995</v>
      </c>
      <c r="CS38" s="257">
        <v>4.2723426551196884</v>
      </c>
      <c r="CT38" s="212">
        <v>5568820.3499999987</v>
      </c>
      <c r="CU38" s="271">
        <v>89.306946532821854</v>
      </c>
      <c r="CV38" s="241">
        <v>0</v>
      </c>
      <c r="CW38" s="259">
        <v>0</v>
      </c>
      <c r="CX38" s="241">
        <v>6507003.3420000002</v>
      </c>
      <c r="CY38" s="212">
        <v>6458543.9029999999</v>
      </c>
      <c r="CZ38" s="257">
        <v>7.489460742128029E-2</v>
      </c>
      <c r="DA38" s="212">
        <v>0</v>
      </c>
      <c r="DB38" s="242">
        <v>6458543.9029999999</v>
      </c>
      <c r="DC38" s="234">
        <v>6321907.7419999996</v>
      </c>
      <c r="DD38" s="257">
        <v>97.884412290879794</v>
      </c>
      <c r="DE38" s="212">
        <v>107230.17900000024</v>
      </c>
      <c r="DF38" s="257">
        <v>1.6602841230233292</v>
      </c>
      <c r="DG38" s="212">
        <v>6429137.9210000001</v>
      </c>
      <c r="DH38" s="271">
        <v>99.544696413903139</v>
      </c>
      <c r="DI38" s="241">
        <v>0</v>
      </c>
      <c r="DJ38" s="259">
        <v>0</v>
      </c>
      <c r="DK38" s="241">
        <v>8742090.023</v>
      </c>
      <c r="DL38" s="212">
        <v>8742090.023</v>
      </c>
      <c r="DM38" s="257">
        <v>8.1456478655668893E-2</v>
      </c>
      <c r="DN38" s="212">
        <v>0</v>
      </c>
      <c r="DO38" s="242">
        <v>8742090.023</v>
      </c>
      <c r="DP38" s="234">
        <v>7098174.2209999999</v>
      </c>
      <c r="DQ38" s="257">
        <v>81.195391517646925</v>
      </c>
      <c r="DR38" s="212">
        <v>116702.15899999975</v>
      </c>
      <c r="DS38" s="257">
        <v>1.3349457474466888</v>
      </c>
      <c r="DT38" s="212">
        <v>7214876.3799999999</v>
      </c>
      <c r="DU38" s="271">
        <v>82.530337265093607</v>
      </c>
      <c r="DV38" s="241">
        <v>0</v>
      </c>
      <c r="DW38" s="259">
        <v>0</v>
      </c>
      <c r="DX38" s="241">
        <v>8763514.9550000001</v>
      </c>
      <c r="DY38" s="212">
        <v>8763514.9550000001</v>
      </c>
      <c r="DZ38" s="257">
        <v>6.2064876094227915E-2</v>
      </c>
      <c r="EA38" s="212">
        <v>0</v>
      </c>
      <c r="EB38" s="242">
        <v>8763514.9550000001</v>
      </c>
      <c r="EC38" s="234">
        <v>8188032.7810000004</v>
      </c>
      <c r="ED38" s="257">
        <v>93.433203720709585</v>
      </c>
      <c r="EE38" s="212">
        <v>84777.958999999799</v>
      </c>
      <c r="EF38" s="257">
        <v>0.96739675159257832</v>
      </c>
      <c r="EG38" s="212">
        <v>8272810.7400000002</v>
      </c>
      <c r="EH38" s="271">
        <v>94.400600472302159</v>
      </c>
      <c r="EI38" s="241">
        <v>0</v>
      </c>
      <c r="EJ38" s="259">
        <v>0</v>
      </c>
      <c r="EK38" s="241">
        <v>0</v>
      </c>
      <c r="EL38" s="212">
        <v>0</v>
      </c>
      <c r="EM38" s="257">
        <v>0</v>
      </c>
      <c r="EN38" s="212">
        <v>0</v>
      </c>
      <c r="EO38" s="242">
        <v>0</v>
      </c>
      <c r="EP38" s="234">
        <v>0</v>
      </c>
      <c r="EQ38" s="257">
        <v>0</v>
      </c>
      <c r="ER38" s="212">
        <v>0</v>
      </c>
      <c r="ES38" s="257">
        <v>0</v>
      </c>
      <c r="ET38" s="212">
        <v>0</v>
      </c>
      <c r="EU38" s="271">
        <v>0</v>
      </c>
      <c r="EV38" s="397">
        <v>0</v>
      </c>
      <c r="EW38" s="241">
        <v>0</v>
      </c>
      <c r="EX38" s="212">
        <v>0</v>
      </c>
      <c r="EY38" s="257">
        <v>0</v>
      </c>
      <c r="EZ38" s="257">
        <v>0</v>
      </c>
      <c r="FA38" s="212">
        <v>0</v>
      </c>
      <c r="FB38" s="242">
        <v>0</v>
      </c>
      <c r="FC38" s="260">
        <v>0</v>
      </c>
      <c r="FD38" s="257">
        <v>0</v>
      </c>
      <c r="FE38" s="257">
        <v>0</v>
      </c>
      <c r="FF38" s="257">
        <v>0</v>
      </c>
      <c r="FG38" s="271">
        <v>0</v>
      </c>
      <c r="FH38" s="397">
        <v>0</v>
      </c>
      <c r="FI38" s="241">
        <v>0</v>
      </c>
      <c r="FJ38" s="212">
        <v>0</v>
      </c>
      <c r="FK38" s="257">
        <v>0</v>
      </c>
      <c r="FL38" s="257">
        <v>0</v>
      </c>
      <c r="FM38" s="212">
        <v>0</v>
      </c>
      <c r="FN38" s="242">
        <v>0</v>
      </c>
      <c r="FO38" s="260">
        <v>0</v>
      </c>
      <c r="FP38" s="257">
        <v>0</v>
      </c>
      <c r="FQ38" s="257">
        <v>0</v>
      </c>
      <c r="FR38" s="257">
        <v>0</v>
      </c>
      <c r="FS38" s="271">
        <v>0</v>
      </c>
      <c r="FT38" s="397">
        <v>0</v>
      </c>
      <c r="FU38" s="241">
        <v>0</v>
      </c>
      <c r="FV38" s="212">
        <v>0</v>
      </c>
      <c r="FW38" s="257">
        <v>0</v>
      </c>
      <c r="FX38" s="257">
        <v>0</v>
      </c>
      <c r="FY38" s="212">
        <v>0</v>
      </c>
      <c r="FZ38" s="427">
        <v>0</v>
      </c>
      <c r="GA38" s="260">
        <v>0</v>
      </c>
      <c r="GB38" s="257">
        <v>0</v>
      </c>
      <c r="GC38" s="257">
        <v>0</v>
      </c>
      <c r="GD38" s="257">
        <v>0</v>
      </c>
      <c r="GE38" s="271">
        <v>0</v>
      </c>
      <c r="GF38" s="397">
        <v>0</v>
      </c>
      <c r="GG38" s="241">
        <v>0</v>
      </c>
      <c r="GH38" s="212">
        <v>0</v>
      </c>
      <c r="GI38" s="257">
        <v>0</v>
      </c>
      <c r="GJ38" s="257">
        <v>0</v>
      </c>
      <c r="GK38" s="242">
        <v>0</v>
      </c>
      <c r="GL38" s="234">
        <v>0</v>
      </c>
      <c r="GM38" s="257">
        <v>0</v>
      </c>
      <c r="GN38" s="212">
        <v>0</v>
      </c>
      <c r="GO38" s="257">
        <v>0</v>
      </c>
      <c r="GP38" s="212">
        <v>0</v>
      </c>
      <c r="GQ38" s="271">
        <v>0</v>
      </c>
      <c r="GR38" s="397">
        <v>0</v>
      </c>
      <c r="GS38" s="241">
        <v>0</v>
      </c>
      <c r="GT38" s="212">
        <v>0</v>
      </c>
      <c r="GU38" s="257">
        <v>0</v>
      </c>
      <c r="GV38" s="212">
        <v>0</v>
      </c>
      <c r="GW38" s="242">
        <v>0</v>
      </c>
      <c r="GX38" s="234">
        <v>0</v>
      </c>
      <c r="GY38" s="257">
        <v>0</v>
      </c>
      <c r="GZ38" s="212">
        <v>0</v>
      </c>
      <c r="HA38" s="257">
        <v>0</v>
      </c>
      <c r="HB38" s="212">
        <v>0</v>
      </c>
      <c r="HC38" s="271">
        <v>0</v>
      </c>
      <c r="HD38" s="397">
        <v>0</v>
      </c>
      <c r="HE38" s="241">
        <v>0</v>
      </c>
      <c r="HF38" s="212">
        <v>0</v>
      </c>
      <c r="HG38" s="257">
        <v>0</v>
      </c>
      <c r="HH38" s="212">
        <v>0</v>
      </c>
      <c r="HI38" s="242">
        <v>0</v>
      </c>
      <c r="HJ38" s="234">
        <v>0</v>
      </c>
      <c r="HK38" s="257">
        <v>0</v>
      </c>
      <c r="HL38" s="212">
        <v>0</v>
      </c>
      <c r="HM38" s="257">
        <v>0</v>
      </c>
      <c r="HN38" s="212">
        <v>0</v>
      </c>
      <c r="HO38" s="271">
        <v>0</v>
      </c>
      <c r="HP38" s="397">
        <v>0</v>
      </c>
      <c r="HQ38" s="241">
        <v>0</v>
      </c>
      <c r="HR38" s="212">
        <v>0</v>
      </c>
      <c r="HS38" s="257">
        <v>0</v>
      </c>
      <c r="HT38" s="212">
        <v>0</v>
      </c>
      <c r="HU38" s="242">
        <v>0</v>
      </c>
      <c r="HV38" s="234">
        <v>0</v>
      </c>
      <c r="HW38" s="257">
        <v>0</v>
      </c>
      <c r="HX38" s="212">
        <v>0</v>
      </c>
      <c r="HY38" s="257">
        <v>0</v>
      </c>
      <c r="HZ38" s="212">
        <v>0</v>
      </c>
      <c r="IA38" s="271">
        <v>0</v>
      </c>
      <c r="IB38" s="397">
        <v>0</v>
      </c>
      <c r="IC38" s="241">
        <v>0</v>
      </c>
      <c r="ID38" s="212">
        <v>0</v>
      </c>
      <c r="IE38" s="257">
        <v>0</v>
      </c>
      <c r="IF38" s="212">
        <v>0</v>
      </c>
      <c r="IG38" s="242">
        <v>0</v>
      </c>
      <c r="IH38" s="234">
        <v>0</v>
      </c>
      <c r="II38" s="257">
        <v>0</v>
      </c>
      <c r="IJ38" s="212">
        <v>0</v>
      </c>
      <c r="IK38" s="257">
        <v>0</v>
      </c>
      <c r="IL38" s="212">
        <v>0</v>
      </c>
      <c r="IM38" s="271">
        <v>0</v>
      </c>
      <c r="IN38" s="397">
        <v>0</v>
      </c>
      <c r="IO38" s="241">
        <v>0</v>
      </c>
      <c r="IP38" s="212">
        <v>0</v>
      </c>
      <c r="IQ38" s="257">
        <v>0</v>
      </c>
      <c r="IR38" s="212">
        <v>0</v>
      </c>
      <c r="IS38" s="242">
        <v>0</v>
      </c>
      <c r="IT38" s="234">
        <v>0</v>
      </c>
      <c r="IU38" s="257">
        <v>0</v>
      </c>
      <c r="IV38" s="212">
        <v>0</v>
      </c>
      <c r="IW38" s="257">
        <v>0</v>
      </c>
      <c r="IX38" s="212">
        <v>0</v>
      </c>
      <c r="IY38" s="271">
        <v>0</v>
      </c>
    </row>
    <row r="39" spans="1:259" ht="14.1" customHeight="1" x14ac:dyDescent="0.2">
      <c r="B39" s="249" t="s">
        <v>222</v>
      </c>
      <c r="C39" s="241">
        <v>0</v>
      </c>
      <c r="D39" s="233">
        <v>0</v>
      </c>
      <c r="E39" s="241">
        <v>0</v>
      </c>
      <c r="F39" s="212">
        <v>6159067.5</v>
      </c>
      <c r="G39" s="367">
        <v>0.1870681152485299</v>
      </c>
      <c r="H39" s="234">
        <v>4386912.3</v>
      </c>
      <c r="I39" s="256">
        <v>71.226891083755774</v>
      </c>
      <c r="J39" s="212">
        <v>376910</v>
      </c>
      <c r="K39" s="256">
        <v>6.1195952146976795</v>
      </c>
      <c r="L39" s="212">
        <v>4763822.3</v>
      </c>
      <c r="M39" s="256">
        <v>77.346486298453456</v>
      </c>
      <c r="N39" s="241">
        <v>0</v>
      </c>
      <c r="O39" s="262">
        <v>0</v>
      </c>
      <c r="P39" s="241">
        <v>10152980.263999999</v>
      </c>
      <c r="Q39" s="367">
        <v>0.20249289411482385</v>
      </c>
      <c r="R39" s="234">
        <v>7164576.182</v>
      </c>
      <c r="S39" s="256">
        <v>70.56623765342917</v>
      </c>
      <c r="T39" s="212">
        <v>1443251.8149999999</v>
      </c>
      <c r="U39" s="256">
        <v>14.215055850324266</v>
      </c>
      <c r="V39" s="212">
        <v>8607827.9969999995</v>
      </c>
      <c r="W39" s="256">
        <v>84.781293503753446</v>
      </c>
      <c r="X39" s="241">
        <v>0</v>
      </c>
      <c r="Y39" s="262">
        <v>0</v>
      </c>
      <c r="Z39" s="241">
        <v>8598771</v>
      </c>
      <c r="AA39" s="367">
        <v>0.13923515322567492</v>
      </c>
      <c r="AB39" s="234">
        <v>6561836</v>
      </c>
      <c r="AC39" s="256">
        <v>76.311324025258955</v>
      </c>
      <c r="AD39" s="212">
        <v>1361362</v>
      </c>
      <c r="AE39" s="256">
        <v>15.832053208534102</v>
      </c>
      <c r="AF39" s="212">
        <v>7923198</v>
      </c>
      <c r="AG39" s="256">
        <v>92.143377233793061</v>
      </c>
      <c r="AH39" s="241">
        <v>0</v>
      </c>
      <c r="AI39" s="262">
        <v>0</v>
      </c>
      <c r="AJ39" s="241">
        <v>9902458</v>
      </c>
      <c r="AK39" s="367">
        <v>0.17861160126219847</v>
      </c>
      <c r="AL39" s="234">
        <v>6488922.9749999996</v>
      </c>
      <c r="AM39" s="256">
        <v>65.528406936944336</v>
      </c>
      <c r="AN39" s="212">
        <v>3203193</v>
      </c>
      <c r="AO39" s="256">
        <v>32.347453531234365</v>
      </c>
      <c r="AP39" s="212">
        <v>9692115.9749999996</v>
      </c>
      <c r="AQ39" s="256">
        <v>97.875860468178715</v>
      </c>
      <c r="AR39" s="241">
        <v>0</v>
      </c>
      <c r="AS39" s="262">
        <v>0</v>
      </c>
      <c r="AT39" s="241">
        <v>24952183.987999998</v>
      </c>
      <c r="AU39" s="367">
        <v>0.3137080124769458</v>
      </c>
      <c r="AV39" s="234">
        <v>15964764.270000001</v>
      </c>
      <c r="AW39" s="256">
        <v>63.981430554045993</v>
      </c>
      <c r="AX39" s="212">
        <v>8744495.8010000009</v>
      </c>
      <c r="AY39" s="256">
        <v>35.045011712022493</v>
      </c>
      <c r="AZ39" s="212">
        <v>24709260.071000002</v>
      </c>
      <c r="BA39" s="256">
        <v>99.026442266068486</v>
      </c>
      <c r="BB39" s="241">
        <v>0</v>
      </c>
      <c r="BC39" s="262">
        <v>0</v>
      </c>
      <c r="BD39" s="241">
        <v>20462064.893000003</v>
      </c>
      <c r="BE39" s="367">
        <v>0.26503358617572925</v>
      </c>
      <c r="BF39" s="234">
        <v>10065600.609999999</v>
      </c>
      <c r="BG39" s="256">
        <v>49.191519343892828</v>
      </c>
      <c r="BH39" s="212">
        <v>10222394.517999997</v>
      </c>
      <c r="BI39" s="256">
        <v>49.957785646047093</v>
      </c>
      <c r="BJ39" s="212">
        <v>20287995.127999999</v>
      </c>
      <c r="BK39" s="256">
        <v>99.149304989939935</v>
      </c>
      <c r="BL39" s="241">
        <v>0</v>
      </c>
      <c r="BM39" s="259">
        <v>0</v>
      </c>
      <c r="BN39" s="241">
        <v>10312420</v>
      </c>
      <c r="BO39" s="367">
        <v>0.13084042954758623</v>
      </c>
      <c r="BP39" s="234">
        <v>6134484.7679999992</v>
      </c>
      <c r="BQ39" s="256">
        <v>59.486374371873907</v>
      </c>
      <c r="BR39" s="212">
        <v>3311990.17</v>
      </c>
      <c r="BS39" s="256">
        <v>32.116517461468796</v>
      </c>
      <c r="BT39" s="212">
        <v>9446474.9379999992</v>
      </c>
      <c r="BU39" s="262">
        <v>91.60289183334271</v>
      </c>
      <c r="BV39" s="241">
        <v>0</v>
      </c>
      <c r="BW39" s="259">
        <v>0</v>
      </c>
      <c r="BX39" s="241">
        <v>29070527.989999998</v>
      </c>
      <c r="BY39" s="212">
        <v>12032379.901000001</v>
      </c>
      <c r="BZ39" s="257">
        <v>0.14061368826736662</v>
      </c>
      <c r="CA39" s="212">
        <v>89091.065000000002</v>
      </c>
      <c r="CB39" s="242">
        <v>11943288.836000001</v>
      </c>
      <c r="CC39" s="234">
        <v>8287757.4529999997</v>
      </c>
      <c r="CD39" s="257">
        <v>68.878788080080582</v>
      </c>
      <c r="CE39" s="212">
        <v>3367585.5649999985</v>
      </c>
      <c r="CF39" s="257">
        <v>27.987693147222863</v>
      </c>
      <c r="CG39" s="212">
        <v>11655343.017999999</v>
      </c>
      <c r="CH39" s="271">
        <v>96.866481227303453</v>
      </c>
      <c r="CI39" s="241">
        <v>0</v>
      </c>
      <c r="CJ39" s="259">
        <v>0</v>
      </c>
      <c r="CK39" s="241">
        <v>6803619.1659999993</v>
      </c>
      <c r="CL39" s="212">
        <v>7494769.2339999992</v>
      </c>
      <c r="CM39" s="257">
        <v>7.1365352886173933E-2</v>
      </c>
      <c r="CN39" s="212">
        <v>0</v>
      </c>
      <c r="CO39" s="242">
        <v>7494769.2339999992</v>
      </c>
      <c r="CP39" s="234">
        <v>5981190.0690000001</v>
      </c>
      <c r="CQ39" s="257">
        <v>79.804859659538934</v>
      </c>
      <c r="CR39" s="212">
        <v>1452776.2010000004</v>
      </c>
      <c r="CS39" s="257">
        <v>19.383868343930928</v>
      </c>
      <c r="CT39" s="212">
        <v>7433966.2700000005</v>
      </c>
      <c r="CU39" s="271">
        <v>99.188728003469862</v>
      </c>
      <c r="CV39" s="241">
        <v>0</v>
      </c>
      <c r="CW39" s="259">
        <v>0</v>
      </c>
      <c r="CX39" s="241">
        <v>9731875.4910000004</v>
      </c>
      <c r="CY39" s="212">
        <v>10179555.679</v>
      </c>
      <c r="CZ39" s="257">
        <v>0.11804422757699867</v>
      </c>
      <c r="DA39" s="212">
        <v>0</v>
      </c>
      <c r="DB39" s="242">
        <v>10179555.679</v>
      </c>
      <c r="DC39" s="234">
        <v>7476988.2360000005</v>
      </c>
      <c r="DD39" s="257">
        <v>73.451027449309166</v>
      </c>
      <c r="DE39" s="212">
        <v>2620746.4540000008</v>
      </c>
      <c r="DF39" s="257">
        <v>25.745194944082794</v>
      </c>
      <c r="DG39" s="212">
        <v>10097734.690000001</v>
      </c>
      <c r="DH39" s="271">
        <v>99.196222393391963</v>
      </c>
      <c r="DI39" s="241">
        <v>0</v>
      </c>
      <c r="DJ39" s="259">
        <v>0</v>
      </c>
      <c r="DK39" s="241">
        <v>22475640.633000001</v>
      </c>
      <c r="DL39" s="212">
        <v>22615762.513</v>
      </c>
      <c r="DM39" s="257">
        <v>0.21072768314843757</v>
      </c>
      <c r="DN39" s="212">
        <v>0</v>
      </c>
      <c r="DO39" s="242">
        <v>22615762.513</v>
      </c>
      <c r="DP39" s="234">
        <v>19350433.286800001</v>
      </c>
      <c r="DQ39" s="257">
        <v>85.56171066828712</v>
      </c>
      <c r="DR39" s="212">
        <v>3127589.6960000005</v>
      </c>
      <c r="DS39" s="257">
        <v>13.82924716423865</v>
      </c>
      <c r="DT39" s="212">
        <v>22478022.982799999</v>
      </c>
      <c r="DU39" s="271">
        <v>99.390957832525757</v>
      </c>
      <c r="DV39" s="241">
        <v>0</v>
      </c>
      <c r="DW39" s="259">
        <v>0</v>
      </c>
      <c r="DX39" s="241">
        <v>24786787.245000001</v>
      </c>
      <c r="DY39" s="212">
        <v>25373999.033</v>
      </c>
      <c r="DZ39" s="257">
        <v>0.17970347675388931</v>
      </c>
      <c r="EA39" s="212">
        <v>0</v>
      </c>
      <c r="EB39" s="242">
        <v>25373999.033</v>
      </c>
      <c r="EC39" s="234">
        <v>23300634.056000002</v>
      </c>
      <c r="ED39" s="257">
        <v>91.828781209049879</v>
      </c>
      <c r="EE39" s="212">
        <v>1872259.0569999998</v>
      </c>
      <c r="EF39" s="257">
        <v>7.3786518812625657</v>
      </c>
      <c r="EG39" s="212">
        <v>25172893.113000002</v>
      </c>
      <c r="EH39" s="271">
        <v>99.207433090312449</v>
      </c>
      <c r="EI39" s="241">
        <v>0</v>
      </c>
      <c r="EJ39" s="259">
        <v>0</v>
      </c>
      <c r="EK39" s="241">
        <v>0</v>
      </c>
      <c r="EL39" s="212">
        <v>0</v>
      </c>
      <c r="EM39" s="257">
        <v>0</v>
      </c>
      <c r="EN39" s="212">
        <v>0</v>
      </c>
      <c r="EO39" s="242">
        <v>0</v>
      </c>
      <c r="EP39" s="234">
        <v>0</v>
      </c>
      <c r="EQ39" s="257">
        <v>0</v>
      </c>
      <c r="ER39" s="212">
        <v>0</v>
      </c>
      <c r="ES39" s="257">
        <v>0</v>
      </c>
      <c r="ET39" s="212">
        <v>0</v>
      </c>
      <c r="EU39" s="271">
        <v>0</v>
      </c>
      <c r="EV39" s="397">
        <v>0</v>
      </c>
      <c r="EW39" s="241">
        <v>0</v>
      </c>
      <c r="EX39" s="212">
        <v>0</v>
      </c>
      <c r="EY39" s="257">
        <v>0</v>
      </c>
      <c r="EZ39" s="257">
        <v>0</v>
      </c>
      <c r="FA39" s="212">
        <v>0</v>
      </c>
      <c r="FB39" s="242">
        <v>0</v>
      </c>
      <c r="FC39" s="260">
        <v>0</v>
      </c>
      <c r="FD39" s="257">
        <v>0</v>
      </c>
      <c r="FE39" s="257">
        <v>0</v>
      </c>
      <c r="FF39" s="257">
        <v>0</v>
      </c>
      <c r="FG39" s="271">
        <v>0</v>
      </c>
      <c r="FH39" s="397">
        <v>0</v>
      </c>
      <c r="FI39" s="241">
        <v>0</v>
      </c>
      <c r="FJ39" s="212">
        <v>0</v>
      </c>
      <c r="FK39" s="257">
        <v>0</v>
      </c>
      <c r="FL39" s="257">
        <v>0</v>
      </c>
      <c r="FM39" s="212">
        <v>0</v>
      </c>
      <c r="FN39" s="242">
        <v>0</v>
      </c>
      <c r="FO39" s="260">
        <v>0</v>
      </c>
      <c r="FP39" s="257">
        <v>0</v>
      </c>
      <c r="FQ39" s="257">
        <v>0</v>
      </c>
      <c r="FR39" s="257">
        <v>0</v>
      </c>
      <c r="FS39" s="271">
        <v>0</v>
      </c>
      <c r="FT39" s="397">
        <v>0</v>
      </c>
      <c r="FU39" s="241">
        <v>0</v>
      </c>
      <c r="FV39" s="212">
        <v>0</v>
      </c>
      <c r="FW39" s="257">
        <v>0</v>
      </c>
      <c r="FX39" s="257">
        <v>0</v>
      </c>
      <c r="FY39" s="212">
        <v>0</v>
      </c>
      <c r="FZ39" s="427">
        <v>0</v>
      </c>
      <c r="GA39" s="260">
        <v>0</v>
      </c>
      <c r="GB39" s="257">
        <v>0</v>
      </c>
      <c r="GC39" s="257">
        <v>0</v>
      </c>
      <c r="GD39" s="257">
        <v>0</v>
      </c>
      <c r="GE39" s="271">
        <v>0</v>
      </c>
      <c r="GF39" s="397">
        <v>0</v>
      </c>
      <c r="GG39" s="241">
        <v>0</v>
      </c>
      <c r="GH39" s="212">
        <v>0</v>
      </c>
      <c r="GI39" s="257">
        <v>0</v>
      </c>
      <c r="GJ39" s="257">
        <v>0</v>
      </c>
      <c r="GK39" s="242">
        <v>0</v>
      </c>
      <c r="GL39" s="234">
        <v>0</v>
      </c>
      <c r="GM39" s="257">
        <v>0</v>
      </c>
      <c r="GN39" s="212">
        <v>0</v>
      </c>
      <c r="GO39" s="257">
        <v>0</v>
      </c>
      <c r="GP39" s="212">
        <v>0</v>
      </c>
      <c r="GQ39" s="271">
        <v>0</v>
      </c>
      <c r="GR39" s="397">
        <v>0</v>
      </c>
      <c r="GS39" s="241">
        <v>0</v>
      </c>
      <c r="GT39" s="212">
        <v>0</v>
      </c>
      <c r="GU39" s="257">
        <v>0</v>
      </c>
      <c r="GV39" s="212">
        <v>0</v>
      </c>
      <c r="GW39" s="242">
        <v>0</v>
      </c>
      <c r="GX39" s="234">
        <v>0</v>
      </c>
      <c r="GY39" s="257">
        <v>0</v>
      </c>
      <c r="GZ39" s="212">
        <v>0</v>
      </c>
      <c r="HA39" s="257">
        <v>0</v>
      </c>
      <c r="HB39" s="212">
        <v>0</v>
      </c>
      <c r="HC39" s="271">
        <v>0</v>
      </c>
      <c r="HD39" s="397">
        <v>0</v>
      </c>
      <c r="HE39" s="241">
        <v>0</v>
      </c>
      <c r="HF39" s="212">
        <v>0</v>
      </c>
      <c r="HG39" s="257">
        <v>0</v>
      </c>
      <c r="HH39" s="212">
        <v>0</v>
      </c>
      <c r="HI39" s="242">
        <v>0</v>
      </c>
      <c r="HJ39" s="234">
        <v>0</v>
      </c>
      <c r="HK39" s="257">
        <v>0</v>
      </c>
      <c r="HL39" s="212">
        <v>0</v>
      </c>
      <c r="HM39" s="257">
        <v>0</v>
      </c>
      <c r="HN39" s="212">
        <v>0</v>
      </c>
      <c r="HO39" s="271">
        <v>0</v>
      </c>
      <c r="HP39" s="397">
        <v>0</v>
      </c>
      <c r="HQ39" s="241">
        <v>0</v>
      </c>
      <c r="HR39" s="212">
        <v>0</v>
      </c>
      <c r="HS39" s="257">
        <v>0</v>
      </c>
      <c r="HT39" s="212">
        <v>0</v>
      </c>
      <c r="HU39" s="242">
        <v>0</v>
      </c>
      <c r="HV39" s="234">
        <v>0</v>
      </c>
      <c r="HW39" s="257">
        <v>0</v>
      </c>
      <c r="HX39" s="212">
        <v>0</v>
      </c>
      <c r="HY39" s="257">
        <v>0</v>
      </c>
      <c r="HZ39" s="212">
        <v>0</v>
      </c>
      <c r="IA39" s="271">
        <v>0</v>
      </c>
      <c r="IB39" s="397">
        <v>0</v>
      </c>
      <c r="IC39" s="241">
        <v>0</v>
      </c>
      <c r="ID39" s="212">
        <v>0</v>
      </c>
      <c r="IE39" s="257">
        <v>0</v>
      </c>
      <c r="IF39" s="212">
        <v>0</v>
      </c>
      <c r="IG39" s="242">
        <v>0</v>
      </c>
      <c r="IH39" s="234">
        <v>0</v>
      </c>
      <c r="II39" s="257">
        <v>0</v>
      </c>
      <c r="IJ39" s="212">
        <v>0</v>
      </c>
      <c r="IK39" s="257">
        <v>0</v>
      </c>
      <c r="IL39" s="212">
        <v>0</v>
      </c>
      <c r="IM39" s="271">
        <v>0</v>
      </c>
      <c r="IN39" s="397">
        <v>0</v>
      </c>
      <c r="IO39" s="241">
        <v>0</v>
      </c>
      <c r="IP39" s="212">
        <v>0</v>
      </c>
      <c r="IQ39" s="257">
        <v>0</v>
      </c>
      <c r="IR39" s="212">
        <v>0</v>
      </c>
      <c r="IS39" s="242">
        <v>0</v>
      </c>
      <c r="IT39" s="234">
        <v>0</v>
      </c>
      <c r="IU39" s="257">
        <v>0</v>
      </c>
      <c r="IV39" s="212">
        <v>0</v>
      </c>
      <c r="IW39" s="257">
        <v>0</v>
      </c>
      <c r="IX39" s="212">
        <v>0</v>
      </c>
      <c r="IY39" s="271">
        <v>0</v>
      </c>
    </row>
    <row r="40" spans="1:259" ht="14.1" customHeight="1" x14ac:dyDescent="0.2">
      <c r="B40" s="249" t="s">
        <v>223</v>
      </c>
      <c r="C40" s="241">
        <v>0</v>
      </c>
      <c r="D40" s="233">
        <v>0</v>
      </c>
      <c r="E40" s="241">
        <v>0</v>
      </c>
      <c r="F40" s="212">
        <v>7895187.7999999998</v>
      </c>
      <c r="G40" s="367">
        <v>0.23979894704501734</v>
      </c>
      <c r="H40" s="234">
        <v>6342780</v>
      </c>
      <c r="I40" s="256">
        <v>80.337291026820154</v>
      </c>
      <c r="J40" s="212">
        <v>1463933.8</v>
      </c>
      <c r="K40" s="256">
        <v>18.542102317059513</v>
      </c>
      <c r="L40" s="212">
        <v>7806713.7999999998</v>
      </c>
      <c r="M40" s="256">
        <v>98.87939334387967</v>
      </c>
      <c r="N40" s="241">
        <v>0</v>
      </c>
      <c r="O40" s="262">
        <v>0</v>
      </c>
      <c r="P40" s="241">
        <v>15741286.981999999</v>
      </c>
      <c r="Q40" s="367">
        <v>0.31394710471163595</v>
      </c>
      <c r="R40" s="234">
        <v>10031925.821</v>
      </c>
      <c r="S40" s="256">
        <v>63.730023043677463</v>
      </c>
      <c r="T40" s="212">
        <v>5522069.8990000002</v>
      </c>
      <c r="U40" s="256">
        <v>35.080167875183463</v>
      </c>
      <c r="V40" s="212">
        <v>15553995.720000001</v>
      </c>
      <c r="W40" s="256">
        <v>98.810190918860926</v>
      </c>
      <c r="X40" s="241">
        <v>0</v>
      </c>
      <c r="Y40" s="262">
        <v>0</v>
      </c>
      <c r="Z40" s="241">
        <v>11691885</v>
      </c>
      <c r="AA40" s="367">
        <v>0.18932024116841467</v>
      </c>
      <c r="AB40" s="234">
        <v>7809176</v>
      </c>
      <c r="AC40" s="256">
        <v>66.791419860869311</v>
      </c>
      <c r="AD40" s="212">
        <v>2792628</v>
      </c>
      <c r="AE40" s="256">
        <v>23.885181901806252</v>
      </c>
      <c r="AF40" s="212">
        <v>10601804</v>
      </c>
      <c r="AG40" s="256">
        <v>90.676601762675574</v>
      </c>
      <c r="AH40" s="241">
        <v>0</v>
      </c>
      <c r="AI40" s="262">
        <v>0</v>
      </c>
      <c r="AJ40" s="241">
        <v>20609965</v>
      </c>
      <c r="AK40" s="367">
        <v>0.37174394989687065</v>
      </c>
      <c r="AL40" s="234">
        <v>12217462</v>
      </c>
      <c r="AM40" s="256">
        <v>59.279392274562326</v>
      </c>
      <c r="AN40" s="212">
        <v>7918012</v>
      </c>
      <c r="AO40" s="256">
        <v>38.418367037498605</v>
      </c>
      <c r="AP40" s="212">
        <v>20135474</v>
      </c>
      <c r="AQ40" s="256">
        <v>97.697759312060938</v>
      </c>
      <c r="AR40" s="241">
        <v>0</v>
      </c>
      <c r="AS40" s="262">
        <v>0</v>
      </c>
      <c r="AT40" s="241">
        <v>25249593</v>
      </c>
      <c r="AU40" s="367">
        <v>0.31744714770022414</v>
      </c>
      <c r="AV40" s="234">
        <v>13467836.816</v>
      </c>
      <c r="AW40" s="256">
        <v>53.338827346642773</v>
      </c>
      <c r="AX40" s="212">
        <v>9038093.2190000005</v>
      </c>
      <c r="AY40" s="256">
        <v>35.795005563059966</v>
      </c>
      <c r="AZ40" s="212">
        <v>22505930.035</v>
      </c>
      <c r="BA40" s="256">
        <v>89.133832909702747</v>
      </c>
      <c r="BB40" s="241">
        <v>0</v>
      </c>
      <c r="BC40" s="262">
        <v>0</v>
      </c>
      <c r="BD40" s="241">
        <v>17090900.664000001</v>
      </c>
      <c r="BE40" s="367">
        <v>0.22136879721765779</v>
      </c>
      <c r="BF40" s="234">
        <v>14053779.034</v>
      </c>
      <c r="BG40" s="256">
        <v>82.229598722100434</v>
      </c>
      <c r="BH40" s="212">
        <v>2675484.9509999994</v>
      </c>
      <c r="BI40" s="256">
        <v>15.654440942574771</v>
      </c>
      <c r="BJ40" s="212">
        <v>16729263.984999999</v>
      </c>
      <c r="BK40" s="256">
        <v>97.8840396646752</v>
      </c>
      <c r="BL40" s="241">
        <v>0</v>
      </c>
      <c r="BM40" s="259">
        <v>0</v>
      </c>
      <c r="BN40" s="241">
        <v>16786811.463</v>
      </c>
      <c r="BO40" s="367">
        <v>0.2129852762545808</v>
      </c>
      <c r="BP40" s="234">
        <v>13219757.920999998</v>
      </c>
      <c r="BQ40" s="256">
        <v>78.750857184152068</v>
      </c>
      <c r="BR40" s="212">
        <v>3384744.9730000002</v>
      </c>
      <c r="BS40" s="256">
        <v>20.163120199808969</v>
      </c>
      <c r="BT40" s="212">
        <v>16604502.893999998</v>
      </c>
      <c r="BU40" s="262">
        <v>98.913977383961026</v>
      </c>
      <c r="BV40" s="241">
        <v>0</v>
      </c>
      <c r="BW40" s="259">
        <v>0</v>
      </c>
      <c r="BX40" s="241">
        <v>22067678.877</v>
      </c>
      <c r="BY40" s="212">
        <v>20437839.587000001</v>
      </c>
      <c r="BZ40" s="257">
        <v>0.23884219316463079</v>
      </c>
      <c r="CA40" s="212">
        <v>0</v>
      </c>
      <c r="CB40" s="242">
        <v>20437839.587000001</v>
      </c>
      <c r="CC40" s="234">
        <v>14151923.278999999</v>
      </c>
      <c r="CD40" s="257">
        <v>69.243734000151775</v>
      </c>
      <c r="CE40" s="212">
        <v>5997228.0319999978</v>
      </c>
      <c r="CF40" s="257">
        <v>29.343747446842105</v>
      </c>
      <c r="CG40" s="212">
        <v>20149151.310999997</v>
      </c>
      <c r="CH40" s="271">
        <v>98.587481446993891</v>
      </c>
      <c r="CI40" s="241">
        <v>0</v>
      </c>
      <c r="CJ40" s="259">
        <v>0</v>
      </c>
      <c r="CK40" s="241">
        <v>22841997.071000002</v>
      </c>
      <c r="CL40" s="212">
        <v>22697498.112</v>
      </c>
      <c r="CM40" s="257">
        <v>0.21612606230060569</v>
      </c>
      <c r="CN40" s="212">
        <v>0</v>
      </c>
      <c r="CO40" s="242">
        <v>22697498.112</v>
      </c>
      <c r="CP40" s="234">
        <v>15257389.979</v>
      </c>
      <c r="CQ40" s="257">
        <v>67.220580452140368</v>
      </c>
      <c r="CR40" s="212">
        <v>7149381.0829999996</v>
      </c>
      <c r="CS40" s="257">
        <v>31.498542472485873</v>
      </c>
      <c r="CT40" s="212">
        <v>22406771.061999999</v>
      </c>
      <c r="CU40" s="271">
        <v>98.719122924626234</v>
      </c>
      <c r="CV40" s="241">
        <v>0</v>
      </c>
      <c r="CW40" s="259">
        <v>0</v>
      </c>
      <c r="CX40" s="241">
        <v>17075322.963</v>
      </c>
      <c r="CY40" s="212">
        <v>17667427.071000002</v>
      </c>
      <c r="CZ40" s="257">
        <v>0.20487512889894882</v>
      </c>
      <c r="DA40" s="212">
        <v>0</v>
      </c>
      <c r="DB40" s="242">
        <v>17667427.071000002</v>
      </c>
      <c r="DC40" s="234">
        <v>13656217.289000001</v>
      </c>
      <c r="DD40" s="257">
        <v>77.296016189113601</v>
      </c>
      <c r="DE40" s="212">
        <v>3895677.5569999991</v>
      </c>
      <c r="DF40" s="257">
        <v>22.050055966522226</v>
      </c>
      <c r="DG40" s="212">
        <v>17551894.846000001</v>
      </c>
      <c r="DH40" s="271">
        <v>99.346072155635838</v>
      </c>
      <c r="DI40" s="241">
        <v>0</v>
      </c>
      <c r="DJ40" s="259">
        <v>0</v>
      </c>
      <c r="DK40" s="241">
        <v>22498666.199999999</v>
      </c>
      <c r="DL40" s="212">
        <v>22498666.199999996</v>
      </c>
      <c r="DM40" s="257">
        <v>0.20963661072806125</v>
      </c>
      <c r="DN40" s="212">
        <v>0</v>
      </c>
      <c r="DO40" s="242">
        <v>22498666.199999996</v>
      </c>
      <c r="DP40" s="234">
        <v>18943925.435999997</v>
      </c>
      <c r="DQ40" s="257">
        <v>84.200215548777734</v>
      </c>
      <c r="DR40" s="212">
        <v>3218287.7489999998</v>
      </c>
      <c r="DS40" s="257">
        <v>14.30434906847945</v>
      </c>
      <c r="DT40" s="212">
        <v>22162213.184999995</v>
      </c>
      <c r="DU40" s="271">
        <v>98.504564617257174</v>
      </c>
      <c r="DV40" s="241">
        <v>0</v>
      </c>
      <c r="DW40" s="259">
        <v>0</v>
      </c>
      <c r="DX40" s="241">
        <v>37937535.329999998</v>
      </c>
      <c r="DY40" s="212">
        <v>38098932.862999998</v>
      </c>
      <c r="DZ40" s="257">
        <v>0.26982387313840134</v>
      </c>
      <c r="EA40" s="212">
        <v>0</v>
      </c>
      <c r="EB40" s="242">
        <v>38098932.862999998</v>
      </c>
      <c r="EC40" s="234">
        <v>31079332.309999999</v>
      </c>
      <c r="ED40" s="257">
        <v>81.575335513354702</v>
      </c>
      <c r="EE40" s="212">
        <v>6681594.1959999986</v>
      </c>
      <c r="EF40" s="257">
        <v>17.537483845089184</v>
      </c>
      <c r="EG40" s="212">
        <v>37760926.505999997</v>
      </c>
      <c r="EH40" s="271">
        <v>99.112819358443872</v>
      </c>
      <c r="EI40" s="241">
        <v>0</v>
      </c>
      <c r="EJ40" s="259">
        <v>0</v>
      </c>
      <c r="EK40" s="241">
        <v>0</v>
      </c>
      <c r="EL40" s="212">
        <v>0</v>
      </c>
      <c r="EM40" s="257">
        <v>0</v>
      </c>
      <c r="EN40" s="212">
        <v>0</v>
      </c>
      <c r="EO40" s="242">
        <v>0</v>
      </c>
      <c r="EP40" s="234">
        <v>0</v>
      </c>
      <c r="EQ40" s="257">
        <v>0</v>
      </c>
      <c r="ER40" s="212">
        <v>0</v>
      </c>
      <c r="ES40" s="257">
        <v>0</v>
      </c>
      <c r="ET40" s="212">
        <v>0</v>
      </c>
      <c r="EU40" s="271">
        <v>0</v>
      </c>
      <c r="EV40" s="397">
        <v>0</v>
      </c>
      <c r="EW40" s="241">
        <v>0</v>
      </c>
      <c r="EX40" s="212">
        <v>0</v>
      </c>
      <c r="EY40" s="257">
        <v>0</v>
      </c>
      <c r="EZ40" s="257">
        <v>0</v>
      </c>
      <c r="FA40" s="212">
        <v>0</v>
      </c>
      <c r="FB40" s="242">
        <v>0</v>
      </c>
      <c r="FC40" s="260">
        <v>0</v>
      </c>
      <c r="FD40" s="257">
        <v>0</v>
      </c>
      <c r="FE40" s="257">
        <v>0</v>
      </c>
      <c r="FF40" s="257">
        <v>0</v>
      </c>
      <c r="FG40" s="271">
        <v>0</v>
      </c>
      <c r="FH40" s="397">
        <v>0</v>
      </c>
      <c r="FI40" s="241">
        <v>0</v>
      </c>
      <c r="FJ40" s="212">
        <v>0</v>
      </c>
      <c r="FK40" s="257">
        <v>0</v>
      </c>
      <c r="FL40" s="257">
        <v>0</v>
      </c>
      <c r="FM40" s="212">
        <v>0</v>
      </c>
      <c r="FN40" s="242">
        <v>0</v>
      </c>
      <c r="FO40" s="260">
        <v>0</v>
      </c>
      <c r="FP40" s="257">
        <v>0</v>
      </c>
      <c r="FQ40" s="257">
        <v>0</v>
      </c>
      <c r="FR40" s="257">
        <v>0</v>
      </c>
      <c r="FS40" s="271">
        <v>0</v>
      </c>
      <c r="FT40" s="397">
        <v>0</v>
      </c>
      <c r="FU40" s="241">
        <v>0</v>
      </c>
      <c r="FV40" s="212">
        <v>0</v>
      </c>
      <c r="FW40" s="257">
        <v>0</v>
      </c>
      <c r="FX40" s="257">
        <v>0</v>
      </c>
      <c r="FY40" s="212">
        <v>0</v>
      </c>
      <c r="FZ40" s="427">
        <v>0</v>
      </c>
      <c r="GA40" s="260">
        <v>0</v>
      </c>
      <c r="GB40" s="257">
        <v>0</v>
      </c>
      <c r="GC40" s="257">
        <v>0</v>
      </c>
      <c r="GD40" s="257">
        <v>0</v>
      </c>
      <c r="GE40" s="271">
        <v>0</v>
      </c>
      <c r="GF40" s="397">
        <v>0</v>
      </c>
      <c r="GG40" s="241">
        <v>0</v>
      </c>
      <c r="GH40" s="212">
        <v>0</v>
      </c>
      <c r="GI40" s="257">
        <v>0</v>
      </c>
      <c r="GJ40" s="257">
        <v>0</v>
      </c>
      <c r="GK40" s="242">
        <v>0</v>
      </c>
      <c r="GL40" s="234">
        <v>0</v>
      </c>
      <c r="GM40" s="257">
        <v>0</v>
      </c>
      <c r="GN40" s="212">
        <v>0</v>
      </c>
      <c r="GO40" s="257">
        <v>0</v>
      </c>
      <c r="GP40" s="212">
        <v>0</v>
      </c>
      <c r="GQ40" s="271">
        <v>0</v>
      </c>
      <c r="GR40" s="397">
        <v>0</v>
      </c>
      <c r="GS40" s="241">
        <v>0</v>
      </c>
      <c r="GT40" s="212">
        <v>0</v>
      </c>
      <c r="GU40" s="257">
        <v>0</v>
      </c>
      <c r="GV40" s="212">
        <v>0</v>
      </c>
      <c r="GW40" s="242">
        <v>0</v>
      </c>
      <c r="GX40" s="234">
        <v>0</v>
      </c>
      <c r="GY40" s="257">
        <v>0</v>
      </c>
      <c r="GZ40" s="212">
        <v>0</v>
      </c>
      <c r="HA40" s="257">
        <v>0</v>
      </c>
      <c r="HB40" s="212">
        <v>0</v>
      </c>
      <c r="HC40" s="271">
        <v>0</v>
      </c>
      <c r="HD40" s="397">
        <v>0</v>
      </c>
      <c r="HE40" s="241">
        <v>0</v>
      </c>
      <c r="HF40" s="212">
        <v>0</v>
      </c>
      <c r="HG40" s="257">
        <v>0</v>
      </c>
      <c r="HH40" s="212">
        <v>0</v>
      </c>
      <c r="HI40" s="242">
        <v>0</v>
      </c>
      <c r="HJ40" s="234">
        <v>0</v>
      </c>
      <c r="HK40" s="257">
        <v>0</v>
      </c>
      <c r="HL40" s="212">
        <v>0</v>
      </c>
      <c r="HM40" s="257">
        <v>0</v>
      </c>
      <c r="HN40" s="212">
        <v>0</v>
      </c>
      <c r="HO40" s="271">
        <v>0</v>
      </c>
      <c r="HP40" s="397">
        <v>0</v>
      </c>
      <c r="HQ40" s="241">
        <v>0</v>
      </c>
      <c r="HR40" s="212">
        <v>0</v>
      </c>
      <c r="HS40" s="257">
        <v>0</v>
      </c>
      <c r="HT40" s="212">
        <v>0</v>
      </c>
      <c r="HU40" s="242">
        <v>0</v>
      </c>
      <c r="HV40" s="234">
        <v>0</v>
      </c>
      <c r="HW40" s="257">
        <v>0</v>
      </c>
      <c r="HX40" s="212">
        <v>0</v>
      </c>
      <c r="HY40" s="257">
        <v>0</v>
      </c>
      <c r="HZ40" s="212">
        <v>0</v>
      </c>
      <c r="IA40" s="271">
        <v>0</v>
      </c>
      <c r="IB40" s="397">
        <v>0</v>
      </c>
      <c r="IC40" s="241">
        <v>0</v>
      </c>
      <c r="ID40" s="212">
        <v>0</v>
      </c>
      <c r="IE40" s="257">
        <v>0</v>
      </c>
      <c r="IF40" s="212">
        <v>0</v>
      </c>
      <c r="IG40" s="242">
        <v>0</v>
      </c>
      <c r="IH40" s="234">
        <v>0</v>
      </c>
      <c r="II40" s="257">
        <v>0</v>
      </c>
      <c r="IJ40" s="212">
        <v>0</v>
      </c>
      <c r="IK40" s="257">
        <v>0</v>
      </c>
      <c r="IL40" s="212">
        <v>0</v>
      </c>
      <c r="IM40" s="271">
        <v>0</v>
      </c>
      <c r="IN40" s="397">
        <v>0</v>
      </c>
      <c r="IO40" s="241">
        <v>0</v>
      </c>
      <c r="IP40" s="212">
        <v>0</v>
      </c>
      <c r="IQ40" s="257">
        <v>0</v>
      </c>
      <c r="IR40" s="212">
        <v>0</v>
      </c>
      <c r="IS40" s="242">
        <v>0</v>
      </c>
      <c r="IT40" s="234">
        <v>0</v>
      </c>
      <c r="IU40" s="257">
        <v>0</v>
      </c>
      <c r="IV40" s="212">
        <v>0</v>
      </c>
      <c r="IW40" s="257">
        <v>0</v>
      </c>
      <c r="IX40" s="212">
        <v>0</v>
      </c>
      <c r="IY40" s="271">
        <v>0</v>
      </c>
    </row>
    <row r="41" spans="1:259" ht="14.1" customHeight="1" thickBot="1" x14ac:dyDescent="0.25">
      <c r="B41" s="247"/>
      <c r="C41" s="241">
        <v>0</v>
      </c>
      <c r="D41" s="233">
        <v>0</v>
      </c>
      <c r="E41" s="241">
        <v>0</v>
      </c>
      <c r="F41" s="212">
        <v>0</v>
      </c>
      <c r="G41" s="271">
        <v>0</v>
      </c>
      <c r="H41" s="234">
        <v>0</v>
      </c>
      <c r="I41" s="257" t="e">
        <v>#DIV/0!</v>
      </c>
      <c r="J41" s="212">
        <v>0</v>
      </c>
      <c r="K41" s="257" t="e">
        <v>#DIV/0!</v>
      </c>
      <c r="L41" s="212">
        <v>0</v>
      </c>
      <c r="M41" s="257" t="e">
        <v>#DIV/0!</v>
      </c>
      <c r="N41" s="241">
        <v>0</v>
      </c>
      <c r="O41" s="259">
        <v>0</v>
      </c>
      <c r="P41" s="241">
        <v>0</v>
      </c>
      <c r="Q41" s="271">
        <v>0</v>
      </c>
      <c r="R41" s="234">
        <v>0</v>
      </c>
      <c r="S41" s="257">
        <v>0</v>
      </c>
      <c r="T41" s="212">
        <v>0</v>
      </c>
      <c r="U41" s="257">
        <v>0</v>
      </c>
      <c r="V41" s="212">
        <v>0</v>
      </c>
      <c r="W41" s="257">
        <v>0</v>
      </c>
      <c r="X41" s="241">
        <v>0</v>
      </c>
      <c r="Y41" s="259">
        <v>0</v>
      </c>
      <c r="Z41" s="241">
        <v>0</v>
      </c>
      <c r="AA41" s="271">
        <v>0</v>
      </c>
      <c r="AB41" s="234">
        <v>0</v>
      </c>
      <c r="AC41" s="257">
        <v>0</v>
      </c>
      <c r="AD41" s="212">
        <v>0</v>
      </c>
      <c r="AE41" s="257">
        <v>0</v>
      </c>
      <c r="AF41" s="212">
        <v>0</v>
      </c>
      <c r="AG41" s="257">
        <v>0</v>
      </c>
      <c r="AH41" s="241">
        <v>0</v>
      </c>
      <c r="AI41" s="259">
        <v>0</v>
      </c>
      <c r="AJ41" s="241">
        <v>0</v>
      </c>
      <c r="AK41" s="271">
        <v>0</v>
      </c>
      <c r="AL41" s="234">
        <v>0</v>
      </c>
      <c r="AM41" s="257">
        <v>0</v>
      </c>
      <c r="AN41" s="212">
        <v>0</v>
      </c>
      <c r="AO41" s="257">
        <v>0</v>
      </c>
      <c r="AP41" s="212">
        <v>0</v>
      </c>
      <c r="AQ41" s="257">
        <v>0</v>
      </c>
      <c r="AR41" s="241">
        <v>0</v>
      </c>
      <c r="AS41" s="259">
        <v>0</v>
      </c>
      <c r="AT41" s="241">
        <v>0</v>
      </c>
      <c r="AU41" s="271">
        <v>0</v>
      </c>
      <c r="AV41" s="234">
        <v>0</v>
      </c>
      <c r="AW41" s="257">
        <v>0</v>
      </c>
      <c r="AX41" s="212">
        <v>0</v>
      </c>
      <c r="AY41" s="257">
        <v>0</v>
      </c>
      <c r="AZ41" s="212">
        <v>0</v>
      </c>
      <c r="BA41" s="257">
        <v>0</v>
      </c>
      <c r="BB41" s="241">
        <v>0</v>
      </c>
      <c r="BC41" s="259">
        <v>0</v>
      </c>
      <c r="BD41" s="241">
        <v>0</v>
      </c>
      <c r="BE41" s="271">
        <v>0</v>
      </c>
      <c r="BF41" s="234">
        <v>0</v>
      </c>
      <c r="BG41" s="257">
        <v>0</v>
      </c>
      <c r="BH41" s="212">
        <v>0</v>
      </c>
      <c r="BI41" s="257">
        <v>0</v>
      </c>
      <c r="BJ41" s="212">
        <v>0</v>
      </c>
      <c r="BK41" s="257">
        <v>0</v>
      </c>
      <c r="BL41" s="241">
        <v>0</v>
      </c>
      <c r="BM41" s="259">
        <v>0</v>
      </c>
      <c r="BN41" s="241">
        <v>0</v>
      </c>
      <c r="BO41" s="271">
        <v>0</v>
      </c>
      <c r="BP41" s="234">
        <v>0</v>
      </c>
      <c r="BQ41" s="257">
        <v>0</v>
      </c>
      <c r="BR41" s="212">
        <v>0</v>
      </c>
      <c r="BS41" s="257">
        <v>0</v>
      </c>
      <c r="BT41" s="212">
        <v>0</v>
      </c>
      <c r="BU41" s="259">
        <v>0</v>
      </c>
      <c r="BV41" s="241">
        <v>0</v>
      </c>
      <c r="BW41" s="259">
        <v>0</v>
      </c>
      <c r="BX41" s="241">
        <v>0</v>
      </c>
      <c r="BY41" s="212">
        <v>0</v>
      </c>
      <c r="BZ41" s="257">
        <v>0</v>
      </c>
      <c r="CA41" s="212">
        <v>0</v>
      </c>
      <c r="CB41" s="242">
        <v>0</v>
      </c>
      <c r="CC41" s="234">
        <v>0</v>
      </c>
      <c r="CD41" s="257">
        <v>0</v>
      </c>
      <c r="CE41" s="212">
        <v>0</v>
      </c>
      <c r="CF41" s="257">
        <v>0</v>
      </c>
      <c r="CG41" s="212">
        <v>0</v>
      </c>
      <c r="CH41" s="271">
        <v>0</v>
      </c>
      <c r="CI41" s="241">
        <v>0</v>
      </c>
      <c r="CJ41" s="259">
        <v>0</v>
      </c>
      <c r="CK41" s="241">
        <v>0</v>
      </c>
      <c r="CL41" s="212">
        <v>0</v>
      </c>
      <c r="CM41" s="257">
        <v>0</v>
      </c>
      <c r="CN41" s="212">
        <v>0</v>
      </c>
      <c r="CO41" s="242">
        <v>0</v>
      </c>
      <c r="CP41" s="234">
        <v>0</v>
      </c>
      <c r="CQ41" s="257">
        <v>0</v>
      </c>
      <c r="CR41" s="212">
        <v>0</v>
      </c>
      <c r="CS41" s="257">
        <v>0</v>
      </c>
      <c r="CT41" s="212">
        <v>0</v>
      </c>
      <c r="CU41" s="271">
        <v>0</v>
      </c>
      <c r="CV41" s="241">
        <v>0</v>
      </c>
      <c r="CW41" s="259">
        <v>0</v>
      </c>
      <c r="CX41" s="241">
        <v>0</v>
      </c>
      <c r="CY41" s="212">
        <v>0</v>
      </c>
      <c r="CZ41" s="257">
        <v>0</v>
      </c>
      <c r="DA41" s="212">
        <v>0</v>
      </c>
      <c r="DB41" s="242">
        <v>0</v>
      </c>
      <c r="DC41" s="234">
        <v>0</v>
      </c>
      <c r="DD41" s="257">
        <v>0</v>
      </c>
      <c r="DE41" s="212">
        <v>0</v>
      </c>
      <c r="DF41" s="257">
        <v>0</v>
      </c>
      <c r="DG41" s="212">
        <v>0</v>
      </c>
      <c r="DH41" s="271">
        <v>0</v>
      </c>
      <c r="DI41" s="241">
        <v>0</v>
      </c>
      <c r="DJ41" s="259">
        <v>0</v>
      </c>
      <c r="DK41" s="241">
        <v>0</v>
      </c>
      <c r="DL41" s="212">
        <v>0</v>
      </c>
      <c r="DM41" s="257">
        <v>0</v>
      </c>
      <c r="DN41" s="212">
        <v>0</v>
      </c>
      <c r="DO41" s="242">
        <v>0</v>
      </c>
      <c r="DP41" s="234">
        <v>0</v>
      </c>
      <c r="DQ41" s="257">
        <v>0</v>
      </c>
      <c r="DR41" s="212">
        <v>0</v>
      </c>
      <c r="DS41" s="257">
        <v>0</v>
      </c>
      <c r="DT41" s="212">
        <v>0</v>
      </c>
      <c r="DU41" s="271">
        <v>0</v>
      </c>
      <c r="DV41" s="241">
        <v>0</v>
      </c>
      <c r="DW41" s="259">
        <v>0</v>
      </c>
      <c r="DX41" s="241">
        <v>0</v>
      </c>
      <c r="DY41" s="212">
        <v>0</v>
      </c>
      <c r="DZ41" s="257">
        <v>0</v>
      </c>
      <c r="EA41" s="212">
        <v>0</v>
      </c>
      <c r="EB41" s="242">
        <v>0</v>
      </c>
      <c r="EC41" s="234">
        <v>0</v>
      </c>
      <c r="ED41" s="257">
        <v>0</v>
      </c>
      <c r="EE41" s="212">
        <v>0</v>
      </c>
      <c r="EF41" s="257">
        <v>0</v>
      </c>
      <c r="EG41" s="212">
        <v>0</v>
      </c>
      <c r="EH41" s="271">
        <v>0</v>
      </c>
      <c r="EI41" s="241">
        <v>0</v>
      </c>
      <c r="EJ41" s="259">
        <v>0</v>
      </c>
      <c r="EK41" s="241">
        <v>0</v>
      </c>
      <c r="EL41" s="212">
        <v>0</v>
      </c>
      <c r="EM41" s="257">
        <v>0</v>
      </c>
      <c r="EN41" s="212">
        <v>0</v>
      </c>
      <c r="EO41" s="242">
        <v>0</v>
      </c>
      <c r="EP41" s="234">
        <v>0</v>
      </c>
      <c r="EQ41" s="257">
        <v>0</v>
      </c>
      <c r="ER41" s="212">
        <v>0</v>
      </c>
      <c r="ES41" s="257">
        <v>0</v>
      </c>
      <c r="ET41" s="212">
        <v>0</v>
      </c>
      <c r="EU41" s="271">
        <v>0</v>
      </c>
      <c r="EV41" s="397">
        <v>0</v>
      </c>
      <c r="EW41" s="241">
        <v>0</v>
      </c>
      <c r="EX41" s="212">
        <v>0</v>
      </c>
      <c r="EY41" s="257">
        <v>0</v>
      </c>
      <c r="EZ41" s="257">
        <v>0</v>
      </c>
      <c r="FA41" s="212">
        <v>0</v>
      </c>
      <c r="FB41" s="242">
        <v>0</v>
      </c>
      <c r="FC41" s="260">
        <v>0</v>
      </c>
      <c r="FD41" s="257">
        <v>0</v>
      </c>
      <c r="FE41" s="257">
        <v>0</v>
      </c>
      <c r="FF41" s="257">
        <v>0</v>
      </c>
      <c r="FG41" s="271">
        <v>0</v>
      </c>
      <c r="FH41" s="397">
        <v>0</v>
      </c>
      <c r="FI41" s="241">
        <v>0</v>
      </c>
      <c r="FJ41" s="212">
        <v>0</v>
      </c>
      <c r="FK41" s="257">
        <v>0</v>
      </c>
      <c r="FL41" s="257">
        <v>0</v>
      </c>
      <c r="FM41" s="212">
        <v>0</v>
      </c>
      <c r="FN41" s="242">
        <v>0</v>
      </c>
      <c r="FO41" s="260">
        <v>0</v>
      </c>
      <c r="FP41" s="257">
        <v>0</v>
      </c>
      <c r="FQ41" s="257">
        <v>0</v>
      </c>
      <c r="FR41" s="257">
        <v>0</v>
      </c>
      <c r="FS41" s="271">
        <v>0</v>
      </c>
      <c r="FT41" s="397">
        <v>0</v>
      </c>
      <c r="FU41" s="241">
        <v>0</v>
      </c>
      <c r="FV41" s="212">
        <v>0</v>
      </c>
      <c r="FW41" s="257">
        <v>0</v>
      </c>
      <c r="FX41" s="257">
        <v>0</v>
      </c>
      <c r="FY41" s="212">
        <v>0</v>
      </c>
      <c r="FZ41" s="427">
        <v>0</v>
      </c>
      <c r="GA41" s="260">
        <v>0</v>
      </c>
      <c r="GB41" s="257">
        <v>0</v>
      </c>
      <c r="GC41" s="257">
        <v>0</v>
      </c>
      <c r="GD41" s="257">
        <v>0</v>
      </c>
      <c r="GE41" s="271">
        <v>0</v>
      </c>
      <c r="GF41" s="397">
        <v>0</v>
      </c>
      <c r="GG41" s="241">
        <v>0</v>
      </c>
      <c r="GH41" s="212">
        <v>0</v>
      </c>
      <c r="GI41" s="257">
        <v>0</v>
      </c>
      <c r="GJ41" s="257">
        <v>0</v>
      </c>
      <c r="GK41" s="242">
        <v>0</v>
      </c>
      <c r="GL41" s="234">
        <v>0</v>
      </c>
      <c r="GM41" s="257">
        <v>0</v>
      </c>
      <c r="GN41" s="212">
        <v>0</v>
      </c>
      <c r="GO41" s="257">
        <v>0</v>
      </c>
      <c r="GP41" s="212">
        <v>0</v>
      </c>
      <c r="GQ41" s="271">
        <v>0</v>
      </c>
      <c r="GR41" s="397">
        <v>0</v>
      </c>
      <c r="GS41" s="241">
        <v>0</v>
      </c>
      <c r="GT41" s="212">
        <v>0</v>
      </c>
      <c r="GU41" s="257">
        <v>0</v>
      </c>
      <c r="GV41" s="212">
        <v>0</v>
      </c>
      <c r="GW41" s="242">
        <v>0</v>
      </c>
      <c r="GX41" s="234">
        <v>0</v>
      </c>
      <c r="GY41" s="257">
        <v>0</v>
      </c>
      <c r="GZ41" s="212">
        <v>0</v>
      </c>
      <c r="HA41" s="257">
        <v>0</v>
      </c>
      <c r="HB41" s="212">
        <v>0</v>
      </c>
      <c r="HC41" s="271">
        <v>0</v>
      </c>
      <c r="HD41" s="397">
        <v>0</v>
      </c>
      <c r="HE41" s="241">
        <v>0</v>
      </c>
      <c r="HF41" s="212">
        <v>0</v>
      </c>
      <c r="HG41" s="257">
        <v>0</v>
      </c>
      <c r="HH41" s="212">
        <v>0</v>
      </c>
      <c r="HI41" s="242">
        <v>0</v>
      </c>
      <c r="HJ41" s="234">
        <v>0</v>
      </c>
      <c r="HK41" s="257">
        <v>0</v>
      </c>
      <c r="HL41" s="212">
        <v>0</v>
      </c>
      <c r="HM41" s="257">
        <v>0</v>
      </c>
      <c r="HN41" s="212">
        <v>0</v>
      </c>
      <c r="HO41" s="271">
        <v>0</v>
      </c>
      <c r="HP41" s="397">
        <v>0</v>
      </c>
      <c r="HQ41" s="241">
        <v>0</v>
      </c>
      <c r="HR41" s="212">
        <v>0</v>
      </c>
      <c r="HS41" s="257">
        <v>0</v>
      </c>
      <c r="HT41" s="212">
        <v>0</v>
      </c>
      <c r="HU41" s="242">
        <v>0</v>
      </c>
      <c r="HV41" s="234">
        <v>0</v>
      </c>
      <c r="HW41" s="257">
        <v>0</v>
      </c>
      <c r="HX41" s="212">
        <v>0</v>
      </c>
      <c r="HY41" s="257">
        <v>0</v>
      </c>
      <c r="HZ41" s="212">
        <v>0</v>
      </c>
      <c r="IA41" s="271">
        <v>0</v>
      </c>
      <c r="IB41" s="397">
        <v>0</v>
      </c>
      <c r="IC41" s="241">
        <v>0</v>
      </c>
      <c r="ID41" s="212">
        <v>0</v>
      </c>
      <c r="IE41" s="257">
        <v>0</v>
      </c>
      <c r="IF41" s="212">
        <v>0</v>
      </c>
      <c r="IG41" s="242">
        <v>0</v>
      </c>
      <c r="IH41" s="234">
        <v>0</v>
      </c>
      <c r="II41" s="257">
        <v>0</v>
      </c>
      <c r="IJ41" s="212">
        <v>0</v>
      </c>
      <c r="IK41" s="257">
        <v>0</v>
      </c>
      <c r="IL41" s="212">
        <v>0</v>
      </c>
      <c r="IM41" s="271">
        <v>0</v>
      </c>
      <c r="IN41" s="397">
        <v>0</v>
      </c>
      <c r="IO41" s="241">
        <v>0</v>
      </c>
      <c r="IP41" s="212">
        <v>0</v>
      </c>
      <c r="IQ41" s="257">
        <v>0</v>
      </c>
      <c r="IR41" s="212">
        <v>0</v>
      </c>
      <c r="IS41" s="242">
        <v>0</v>
      </c>
      <c r="IT41" s="234">
        <v>0</v>
      </c>
      <c r="IU41" s="257">
        <v>0</v>
      </c>
      <c r="IV41" s="212">
        <v>0</v>
      </c>
      <c r="IW41" s="257">
        <v>0</v>
      </c>
      <c r="IX41" s="212">
        <v>0</v>
      </c>
      <c r="IY41" s="271">
        <v>0</v>
      </c>
    </row>
    <row r="42" spans="1:259" s="216" customFormat="1" ht="14.1" customHeight="1" thickBot="1" x14ac:dyDescent="0.25">
      <c r="A42" s="213"/>
      <c r="B42" s="288" t="s">
        <v>182</v>
      </c>
      <c r="C42" s="289">
        <v>834630204.20000005</v>
      </c>
      <c r="D42" s="359">
        <v>90.767326782596697</v>
      </c>
      <c r="E42" s="289">
        <v>0</v>
      </c>
      <c r="F42" s="290">
        <v>919527140.19999993</v>
      </c>
      <c r="G42" s="297">
        <v>27.928612413662414</v>
      </c>
      <c r="H42" s="298">
        <v>729438335.5999999</v>
      </c>
      <c r="I42" s="291">
        <v>79.327548226727146</v>
      </c>
      <c r="J42" s="290">
        <v>163744210.39999998</v>
      </c>
      <c r="K42" s="291">
        <v>17.807436370435472</v>
      </c>
      <c r="L42" s="290">
        <v>893182545.99999976</v>
      </c>
      <c r="M42" s="291">
        <v>97.134984597162614</v>
      </c>
      <c r="N42" s="289">
        <v>1319501905.2</v>
      </c>
      <c r="O42" s="292">
        <v>83.978415515435273</v>
      </c>
      <c r="P42" s="289">
        <v>1571239344.1830001</v>
      </c>
      <c r="Q42" s="297">
        <v>30.387290858994803</v>
      </c>
      <c r="R42" s="298">
        <v>1239405034.6319997</v>
      </c>
      <c r="S42" s="291">
        <v>78.880728083884335</v>
      </c>
      <c r="T42" s="290">
        <v>257342880.43000001</v>
      </c>
      <c r="U42" s="291">
        <v>16.378337354059259</v>
      </c>
      <c r="V42" s="290">
        <v>1496747915.0619998</v>
      </c>
      <c r="W42" s="291">
        <v>95.25906543794359</v>
      </c>
      <c r="X42" s="289">
        <v>1716464026</v>
      </c>
      <c r="Y42" s="292">
        <v>86.661099785605643</v>
      </c>
      <c r="Z42" s="289">
        <v>1980662639</v>
      </c>
      <c r="AA42" s="297">
        <v>31.237900686480007</v>
      </c>
      <c r="AB42" s="298">
        <v>1688003069.2</v>
      </c>
      <c r="AC42" s="291">
        <v>85.224158620583751</v>
      </c>
      <c r="AD42" s="290">
        <v>177463346</v>
      </c>
      <c r="AE42" s="291">
        <v>8.9597967117508706</v>
      </c>
      <c r="AF42" s="290">
        <v>1865466415.2</v>
      </c>
      <c r="AG42" s="291">
        <v>94.183955332334619</v>
      </c>
      <c r="AH42" s="289">
        <v>2082590834</v>
      </c>
      <c r="AI42" s="292">
        <v>83.5372199673984</v>
      </c>
      <c r="AJ42" s="289">
        <v>2493009505</v>
      </c>
      <c r="AK42" s="297">
        <v>42.922463734402804</v>
      </c>
      <c r="AL42" s="298">
        <v>1850105169.00669</v>
      </c>
      <c r="AM42" s="291">
        <v>74.211717416083019</v>
      </c>
      <c r="AN42" s="290">
        <v>505768300.208</v>
      </c>
      <c r="AO42" s="291">
        <v>20.287459762733636</v>
      </c>
      <c r="AP42" s="290">
        <v>2355873469.2146902</v>
      </c>
      <c r="AQ42" s="291">
        <v>94.499177178816666</v>
      </c>
      <c r="AR42" s="289">
        <v>3193633747.4019995</v>
      </c>
      <c r="AS42" s="292">
        <v>92.306527289179911</v>
      </c>
      <c r="AT42" s="289">
        <v>3459813559.4429998</v>
      </c>
      <c r="AU42" s="297">
        <v>43.498045533634553</v>
      </c>
      <c r="AV42" s="298">
        <v>2344163700.782999</v>
      </c>
      <c r="AW42" s="291">
        <v>67.754046872987843</v>
      </c>
      <c r="AX42" s="290">
        <v>1064632150.3469999</v>
      </c>
      <c r="AY42" s="291">
        <v>30.771373429682626</v>
      </c>
      <c r="AZ42" s="290">
        <v>3408795851.1299996</v>
      </c>
      <c r="BA42" s="291">
        <v>98.525420302670483</v>
      </c>
      <c r="BB42" s="289">
        <v>2806142242.6220002</v>
      </c>
      <c r="BC42" s="292">
        <v>81.280182420152443</v>
      </c>
      <c r="BD42" s="289">
        <v>3452431034.3159995</v>
      </c>
      <c r="BE42" s="297">
        <v>44.717392053730272</v>
      </c>
      <c r="BF42" s="298">
        <v>2575331193.5349998</v>
      </c>
      <c r="BG42" s="291">
        <v>74.594717980955366</v>
      </c>
      <c r="BH42" s="290">
        <v>818324025.09399974</v>
      </c>
      <c r="BI42" s="291">
        <v>23.702834812922692</v>
      </c>
      <c r="BJ42" s="290">
        <v>3393655218.6289992</v>
      </c>
      <c r="BK42" s="291">
        <v>98.29755279387804</v>
      </c>
      <c r="BL42" s="289">
        <v>2778436811.4860001</v>
      </c>
      <c r="BM42" s="292">
        <v>84.16351605583445</v>
      </c>
      <c r="BN42" s="289">
        <v>3301236618.5400009</v>
      </c>
      <c r="BO42" s="297">
        <v>41.622028196751948</v>
      </c>
      <c r="BP42" s="298">
        <v>2688840002.529201</v>
      </c>
      <c r="BQ42" s="291">
        <v>81.449478278184202</v>
      </c>
      <c r="BR42" s="290">
        <v>548663144.91680026</v>
      </c>
      <c r="BS42" s="291">
        <v>16.619927872951166</v>
      </c>
      <c r="BT42" s="290">
        <v>3237503147.4460001</v>
      </c>
      <c r="BU42" s="292">
        <v>98.06940615113534</v>
      </c>
      <c r="BV42" s="289">
        <v>3288206484.1070004</v>
      </c>
      <c r="BW42" s="371">
        <v>86.901898645486824</v>
      </c>
      <c r="BX42" s="381">
        <v>3783814318.627399</v>
      </c>
      <c r="BY42" s="290">
        <v>3526522951.3014002</v>
      </c>
      <c r="BZ42" s="293">
        <v>0.93200211594438576</v>
      </c>
      <c r="CA42" s="290">
        <v>38243174.355399989</v>
      </c>
      <c r="CB42" s="382">
        <v>3488279776.9460011</v>
      </c>
      <c r="CC42" s="298">
        <v>2793976608.9889994</v>
      </c>
      <c r="CD42" s="293">
        <v>80.096115783325544</v>
      </c>
      <c r="CE42" s="290">
        <v>628573745.1590004</v>
      </c>
      <c r="CF42" s="293">
        <v>18.019590897302351</v>
      </c>
      <c r="CG42" s="290">
        <v>3422550354.1479998</v>
      </c>
      <c r="CH42" s="295">
        <v>98.115706680627895</v>
      </c>
      <c r="CI42" s="289">
        <v>3804429736.2090001</v>
      </c>
      <c r="CJ42" s="371">
        <v>93.403248410120298</v>
      </c>
      <c r="CK42" s="381">
        <v>3753505996.092001</v>
      </c>
      <c r="CL42" s="290">
        <v>4073123580.782002</v>
      </c>
      <c r="CM42" s="293">
        <v>1.0851517448014667</v>
      </c>
      <c r="CN42" s="290">
        <v>0</v>
      </c>
      <c r="CO42" s="382">
        <v>4073123580.782002</v>
      </c>
      <c r="CP42" s="298">
        <v>2971159963.7686005</v>
      </c>
      <c r="CQ42" s="293">
        <v>72.945490232294048</v>
      </c>
      <c r="CR42" s="290">
        <v>1026681572.1533998</v>
      </c>
      <c r="CS42" s="293">
        <v>25.206246552339728</v>
      </c>
      <c r="CT42" s="290">
        <v>3997841535.9219999</v>
      </c>
      <c r="CU42" s="295">
        <v>98.151736784633755</v>
      </c>
      <c r="CV42" s="289">
        <v>4115828419.5980005</v>
      </c>
      <c r="CW42" s="371">
        <v>97.76052740570384</v>
      </c>
      <c r="CX42" s="381">
        <v>4410987447.5429993</v>
      </c>
      <c r="CY42" s="290">
        <v>4210112740.6129999</v>
      </c>
      <c r="CZ42" s="293">
        <v>0.95446037665741035</v>
      </c>
      <c r="DA42" s="290">
        <v>0</v>
      </c>
      <c r="DB42" s="382">
        <v>4210112740.6129999</v>
      </c>
      <c r="DC42" s="298">
        <v>3465575966.612998</v>
      </c>
      <c r="DD42" s="293">
        <v>82.31551457475706</v>
      </c>
      <c r="DE42" s="290">
        <v>706549061.91189981</v>
      </c>
      <c r="DF42" s="293">
        <v>16.78218863585646</v>
      </c>
      <c r="DG42" s="290">
        <v>4172125028.5249004</v>
      </c>
      <c r="DH42" s="295">
        <v>99.097703210613588</v>
      </c>
      <c r="DI42" s="289">
        <v>5948771399.9879999</v>
      </c>
      <c r="DJ42" s="371">
        <v>110.38499978100529</v>
      </c>
      <c r="DK42" s="381">
        <v>5495025075.0460005</v>
      </c>
      <c r="DL42" s="290">
        <v>5389112118.3039999</v>
      </c>
      <c r="DM42" s="293">
        <v>0.98072566452463117</v>
      </c>
      <c r="DN42" s="290">
        <v>0</v>
      </c>
      <c r="DO42" s="382">
        <v>5389112118.3039999</v>
      </c>
      <c r="DP42" s="298">
        <v>4401963663.3465004</v>
      </c>
      <c r="DQ42" s="293">
        <v>81.682540030951074</v>
      </c>
      <c r="DR42" s="290">
        <v>928594474.3943007</v>
      </c>
      <c r="DS42" s="293">
        <v>17.230936265741256</v>
      </c>
      <c r="DT42" s="290">
        <v>5330558137.7408028</v>
      </c>
      <c r="DU42" s="295">
        <v>98.913476296692366</v>
      </c>
      <c r="DV42" s="289">
        <v>6823826082.5939999</v>
      </c>
      <c r="DW42" s="371">
        <v>95.8</v>
      </c>
      <c r="DX42" s="381">
        <v>6645697409.8123989</v>
      </c>
      <c r="DY42" s="290">
        <v>7263256023.5594025</v>
      </c>
      <c r="DZ42" s="293">
        <v>1.0929260806902186</v>
      </c>
      <c r="EA42" s="290">
        <v>0</v>
      </c>
      <c r="EB42" s="382">
        <v>7263256023.5594025</v>
      </c>
      <c r="EC42" s="298">
        <v>6066943719.6619987</v>
      </c>
      <c r="ED42" s="293">
        <v>83.52925602488753</v>
      </c>
      <c r="EE42" s="290">
        <v>1019935768.9268012</v>
      </c>
      <c r="EF42" s="293">
        <v>14.042404200244279</v>
      </c>
      <c r="EG42" s="290">
        <v>7086879488.5887985</v>
      </c>
      <c r="EH42" s="295">
        <v>97.571660225131794</v>
      </c>
      <c r="EI42" s="289">
        <v>7613336605.7180004</v>
      </c>
      <c r="EJ42" s="371">
        <v>98.931142319965886</v>
      </c>
      <c r="EK42" s="381">
        <v>7704265878.0959988</v>
      </c>
      <c r="EL42" s="290">
        <v>7695591527.0272007</v>
      </c>
      <c r="EM42" s="293">
        <v>0.99887408466866912</v>
      </c>
      <c r="EN42" s="290">
        <v>0</v>
      </c>
      <c r="EO42" s="382">
        <v>7695591527.0272007</v>
      </c>
      <c r="EP42" s="298">
        <v>6287686753.270998</v>
      </c>
      <c r="EQ42" s="293">
        <v>81.705048028971021</v>
      </c>
      <c r="ER42" s="290">
        <v>1106563274.526</v>
      </c>
      <c r="ES42" s="293">
        <v>14.3791841165128</v>
      </c>
      <c r="ET42" s="290">
        <v>7394250027.7969971</v>
      </c>
      <c r="EU42" s="295">
        <v>96.084232145483796</v>
      </c>
      <c r="EV42" s="399">
        <v>7698165224.5460005</v>
      </c>
      <c r="EW42" s="418">
        <v>8184603276.9415007</v>
      </c>
      <c r="EX42" s="294">
        <v>7974956109.0614967</v>
      </c>
      <c r="EY42" s="291">
        <v>0.97438517655820367</v>
      </c>
      <c r="EZ42" s="293">
        <v>0</v>
      </c>
      <c r="FA42" s="290">
        <v>7974956109.0614967</v>
      </c>
      <c r="FB42" s="382">
        <v>6788228930.0224018</v>
      </c>
      <c r="FC42" s="409">
        <v>85.119326516534883</v>
      </c>
      <c r="FD42" s="293">
        <v>821087208.71310115</v>
      </c>
      <c r="FE42" s="291">
        <v>10.295821036308221</v>
      </c>
      <c r="FF42" s="293">
        <v>7609316138.7355022</v>
      </c>
      <c r="FG42" s="297">
        <v>95.415147552843109</v>
      </c>
      <c r="FH42" s="399">
        <v>8354645032.6569996</v>
      </c>
      <c r="FI42" s="418">
        <v>9155824259.2959995</v>
      </c>
      <c r="FJ42" s="294">
        <v>8983781594.9430008</v>
      </c>
      <c r="FK42" s="291">
        <v>0.9812094837689439</v>
      </c>
      <c r="FL42" s="293">
        <v>0</v>
      </c>
      <c r="FM42" s="290">
        <v>8983781594.9430008</v>
      </c>
      <c r="FN42" s="382">
        <v>7706915701.4171991</v>
      </c>
      <c r="FO42" s="409">
        <v>85.786988697003125</v>
      </c>
      <c r="FP42" s="293">
        <v>875513766.11750042</v>
      </c>
      <c r="FQ42" s="291">
        <v>9.7454925508243644</v>
      </c>
      <c r="FR42" s="293">
        <v>8582429467.5346994</v>
      </c>
      <c r="FS42" s="297">
        <v>95.532481247827477</v>
      </c>
      <c r="FT42" s="399">
        <v>8424240944</v>
      </c>
      <c r="FU42" s="418">
        <v>5721502227.1944008</v>
      </c>
      <c r="FV42" s="294">
        <v>5402472347.8828993</v>
      </c>
      <c r="FW42" s="291">
        <v>0.94424018961398859</v>
      </c>
      <c r="FX42" s="293">
        <v>0</v>
      </c>
      <c r="FY42" s="290">
        <v>5402472347.8828993</v>
      </c>
      <c r="FZ42" s="429">
        <v>4801904370.5650005</v>
      </c>
      <c r="GA42" s="409">
        <v>88.883460411356907</v>
      </c>
      <c r="GB42" s="293">
        <v>454653279.91839951</v>
      </c>
      <c r="GC42" s="291">
        <v>8.4156521429779705</v>
      </c>
      <c r="GD42" s="293">
        <v>5256557650.4834013</v>
      </c>
      <c r="GE42" s="297">
        <v>97.299112554334897</v>
      </c>
      <c r="GF42" s="399">
        <v>9461417056.1790009</v>
      </c>
      <c r="GG42" s="418">
        <v>6371186824.9990005</v>
      </c>
      <c r="GH42" s="294">
        <v>6059891954.7890015</v>
      </c>
      <c r="GI42" s="291">
        <v>0.95114020687816703</v>
      </c>
      <c r="GJ42" s="293">
        <v>0</v>
      </c>
      <c r="GK42" s="382">
        <v>6059891954.7890015</v>
      </c>
      <c r="GL42" s="298">
        <v>5173568649.7039995</v>
      </c>
      <c r="GM42" s="291">
        <v>85.373942114849754</v>
      </c>
      <c r="GN42" s="296">
        <v>524176787.51100016</v>
      </c>
      <c r="GO42" s="291">
        <v>8.6499361939407944</v>
      </c>
      <c r="GP42" s="296">
        <v>5697745437.2150011</v>
      </c>
      <c r="GQ42" s="297">
        <v>94.023878308790572</v>
      </c>
      <c r="GR42" s="399">
        <v>9614233679.618</v>
      </c>
      <c r="GS42" s="418">
        <v>9868661888.9910011</v>
      </c>
      <c r="GT42" s="294">
        <v>9867393285.5662937</v>
      </c>
      <c r="GU42" s="291">
        <v>0.99987145132349475</v>
      </c>
      <c r="GV42" s="296">
        <v>0</v>
      </c>
      <c r="GW42" s="382">
        <v>9867393285.5662937</v>
      </c>
      <c r="GX42" s="298">
        <v>5062960485.2189999</v>
      </c>
      <c r="GY42" s="291">
        <v>51.310010037047334</v>
      </c>
      <c r="GZ42" s="296">
        <v>549085514.36790001</v>
      </c>
      <c r="HA42" s="291">
        <v>5.5646460871391916</v>
      </c>
      <c r="HB42" s="296">
        <v>5612045999.5868988</v>
      </c>
      <c r="HC42" s="297">
        <v>56.874656124186515</v>
      </c>
      <c r="HD42" s="399">
        <v>10365136597.531</v>
      </c>
      <c r="HE42" s="418">
        <v>7962850809</v>
      </c>
      <c r="HF42" s="294">
        <v>7374533964.0060005</v>
      </c>
      <c r="HG42" s="291">
        <v>0.92611730910127621</v>
      </c>
      <c r="HH42" s="296">
        <v>0</v>
      </c>
      <c r="HI42" s="382">
        <v>7374533964.0060005</v>
      </c>
      <c r="HJ42" s="298">
        <v>5465479849.7811995</v>
      </c>
      <c r="HK42" s="291">
        <v>74.112884644065531</v>
      </c>
      <c r="HL42" s="296">
        <v>1242468878.9418001</v>
      </c>
      <c r="HM42" s="291">
        <v>16.848100300386509</v>
      </c>
      <c r="HN42" s="296">
        <v>6707948728.7229996</v>
      </c>
      <c r="HO42" s="297">
        <v>90.960984944452022</v>
      </c>
      <c r="HP42" s="399">
        <v>11242516300.088022</v>
      </c>
      <c r="HQ42" s="418">
        <v>7962763965</v>
      </c>
      <c r="HR42" s="294">
        <v>7591629338.724</v>
      </c>
      <c r="HS42" s="291">
        <v>0.95339123099625867</v>
      </c>
      <c r="HT42" s="296">
        <v>0</v>
      </c>
      <c r="HU42" s="382">
        <v>7591629338.724</v>
      </c>
      <c r="HV42" s="298">
        <v>6028386073.37673</v>
      </c>
      <c r="HW42" s="291">
        <v>79.408329943437153</v>
      </c>
      <c r="HX42" s="296">
        <v>712046219.78742981</v>
      </c>
      <c r="HY42" s="291">
        <v>9.3793596607169238</v>
      </c>
      <c r="HZ42" s="296">
        <v>6740432293.1641636</v>
      </c>
      <c r="IA42" s="297">
        <v>88.787689604154124</v>
      </c>
      <c r="IB42" s="399">
        <v>12334293737.0291</v>
      </c>
      <c r="IC42" s="418">
        <v>11541525491</v>
      </c>
      <c r="ID42" s="294">
        <v>10228483961.157</v>
      </c>
      <c r="IE42" s="291">
        <v>42.178524962445543</v>
      </c>
      <c r="IF42" s="296">
        <v>0</v>
      </c>
      <c r="IG42" s="382">
        <v>10228483961.157</v>
      </c>
      <c r="IH42" s="298">
        <v>7906238148.9317589</v>
      </c>
      <c r="II42" s="291">
        <v>77.296285343516743</v>
      </c>
      <c r="IJ42" s="296">
        <v>916846228.54218006</v>
      </c>
      <c r="IK42" s="291">
        <v>8.963657097414762</v>
      </c>
      <c r="IL42" s="296">
        <v>8823084377.4739399</v>
      </c>
      <c r="IM42" s="297">
        <v>86.259942440931511</v>
      </c>
      <c r="IN42" s="399">
        <v>12493396223.401049</v>
      </c>
      <c r="IO42" s="418">
        <v>10091956875</v>
      </c>
      <c r="IP42" s="294">
        <v>8555127682.8429995</v>
      </c>
      <c r="IQ42" s="291">
        <v>39.593745755693163</v>
      </c>
      <c r="IR42" s="296">
        <v>0</v>
      </c>
      <c r="IS42" s="382">
        <v>8555127682.8429995</v>
      </c>
      <c r="IT42" s="298">
        <v>7237134729.4446316</v>
      </c>
      <c r="IU42" s="291">
        <v>84.594117092588164</v>
      </c>
      <c r="IV42" s="296">
        <v>818722093.43736994</v>
      </c>
      <c r="IW42" s="291">
        <v>9.569957618274799</v>
      </c>
      <c r="IX42" s="296">
        <v>8055856822.8819981</v>
      </c>
      <c r="IY42" s="297">
        <v>94.16407471086292</v>
      </c>
    </row>
    <row r="43" spans="1:259" ht="14.1" customHeight="1" x14ac:dyDescent="0.2">
      <c r="B43" s="251" t="s">
        <v>274</v>
      </c>
      <c r="C43" s="241">
        <v>82431068.5</v>
      </c>
      <c r="D43" s="240">
        <v>81.105051836446648</v>
      </c>
      <c r="E43" s="241">
        <v>0</v>
      </c>
      <c r="F43" s="212">
        <v>101634937.2</v>
      </c>
      <c r="G43" s="367">
        <v>3.0869374536659486</v>
      </c>
      <c r="H43" s="234">
        <v>71134356.099999994</v>
      </c>
      <c r="I43" s="256">
        <v>69.99006253137135</v>
      </c>
      <c r="J43" s="212">
        <v>8657623.9000000004</v>
      </c>
      <c r="K43" s="256">
        <v>8.5183541590263303</v>
      </c>
      <c r="L43" s="212">
        <v>79791980</v>
      </c>
      <c r="M43" s="256">
        <v>78.508416690397681</v>
      </c>
      <c r="N43" s="241">
        <v>4477876.0999999996</v>
      </c>
      <c r="O43" s="262">
        <v>0</v>
      </c>
      <c r="P43" s="241">
        <v>4477876.1209999993</v>
      </c>
      <c r="Q43" s="367">
        <v>8.9307579809253038E-2</v>
      </c>
      <c r="R43" s="234">
        <v>3473606.4479999999</v>
      </c>
      <c r="S43" s="256">
        <v>77.572633858934765</v>
      </c>
      <c r="T43" s="212">
        <v>802870</v>
      </c>
      <c r="U43" s="256">
        <v>17.929705474315423</v>
      </c>
      <c r="V43" s="212">
        <v>4276476.4479999999</v>
      </c>
      <c r="W43" s="256">
        <v>95.502339333250191</v>
      </c>
      <c r="X43" s="241">
        <v>0</v>
      </c>
      <c r="Y43" s="262">
        <v>0</v>
      </c>
      <c r="Z43" s="241">
        <v>0</v>
      </c>
      <c r="AA43" s="367">
        <v>0</v>
      </c>
      <c r="AB43" s="234">
        <v>0</v>
      </c>
      <c r="AC43" s="256">
        <v>0</v>
      </c>
      <c r="AD43" s="212">
        <v>0</v>
      </c>
      <c r="AE43" s="256">
        <v>0</v>
      </c>
      <c r="AF43" s="212">
        <v>0</v>
      </c>
      <c r="AG43" s="256">
        <v>0</v>
      </c>
      <c r="AH43" s="241">
        <v>0</v>
      </c>
      <c r="AI43" s="262">
        <v>0</v>
      </c>
      <c r="AJ43" s="241">
        <v>0</v>
      </c>
      <c r="AK43" s="367">
        <v>0</v>
      </c>
      <c r="AL43" s="234">
        <v>0</v>
      </c>
      <c r="AM43" s="256">
        <v>0</v>
      </c>
      <c r="AN43" s="212">
        <v>0</v>
      </c>
      <c r="AO43" s="256">
        <v>0</v>
      </c>
      <c r="AP43" s="212">
        <v>0</v>
      </c>
      <c r="AQ43" s="256">
        <v>0</v>
      </c>
      <c r="AR43" s="241">
        <v>0</v>
      </c>
      <c r="AS43" s="262">
        <v>0</v>
      </c>
      <c r="AT43" s="241">
        <v>0</v>
      </c>
      <c r="AU43" s="367">
        <v>0</v>
      </c>
      <c r="AV43" s="234">
        <v>0</v>
      </c>
      <c r="AW43" s="256">
        <v>0</v>
      </c>
      <c r="AX43" s="212">
        <v>0</v>
      </c>
      <c r="AY43" s="256">
        <v>0</v>
      </c>
      <c r="AZ43" s="212">
        <v>0</v>
      </c>
      <c r="BA43" s="256">
        <v>0</v>
      </c>
      <c r="BB43" s="241">
        <v>0</v>
      </c>
      <c r="BC43" s="262">
        <v>0</v>
      </c>
      <c r="BD43" s="241">
        <v>0</v>
      </c>
      <c r="BE43" s="367">
        <v>0</v>
      </c>
      <c r="BF43" s="234">
        <v>0</v>
      </c>
      <c r="BG43" s="256">
        <v>0</v>
      </c>
      <c r="BH43" s="212">
        <v>0</v>
      </c>
      <c r="BI43" s="256">
        <v>0</v>
      </c>
      <c r="BJ43" s="212">
        <v>0</v>
      </c>
      <c r="BK43" s="256">
        <v>0</v>
      </c>
      <c r="BL43" s="241">
        <v>0</v>
      </c>
      <c r="BM43" s="259">
        <v>0</v>
      </c>
      <c r="BN43" s="241">
        <v>0</v>
      </c>
      <c r="BO43" s="367">
        <v>0</v>
      </c>
      <c r="BP43" s="234">
        <v>0</v>
      </c>
      <c r="BQ43" s="256">
        <v>0</v>
      </c>
      <c r="BR43" s="212">
        <v>0</v>
      </c>
      <c r="BS43" s="256">
        <v>0</v>
      </c>
      <c r="BT43" s="212">
        <v>0</v>
      </c>
      <c r="BU43" s="262">
        <v>0</v>
      </c>
      <c r="BV43" s="246">
        <v>0</v>
      </c>
      <c r="BW43" s="372">
        <v>0</v>
      </c>
      <c r="BX43" s="246">
        <v>0</v>
      </c>
      <c r="BY43" s="215">
        <v>0</v>
      </c>
      <c r="BZ43" s="268">
        <v>0</v>
      </c>
      <c r="CA43" s="215">
        <v>0</v>
      </c>
      <c r="CB43" s="245">
        <v>0</v>
      </c>
      <c r="CC43" s="238">
        <v>0</v>
      </c>
      <c r="CD43" s="268">
        <v>0</v>
      </c>
      <c r="CE43" s="215">
        <v>0</v>
      </c>
      <c r="CF43" s="268">
        <v>0</v>
      </c>
      <c r="CG43" s="215">
        <v>0</v>
      </c>
      <c r="CH43" s="273">
        <v>0</v>
      </c>
      <c r="CI43" s="246">
        <v>0</v>
      </c>
      <c r="CJ43" s="372">
        <v>0</v>
      </c>
      <c r="CK43" s="246">
        <v>0</v>
      </c>
      <c r="CL43" s="215">
        <v>0</v>
      </c>
      <c r="CM43" s="268">
        <v>0</v>
      </c>
      <c r="CN43" s="215">
        <v>0</v>
      </c>
      <c r="CO43" s="245">
        <v>0</v>
      </c>
      <c r="CP43" s="238">
        <v>0</v>
      </c>
      <c r="CQ43" s="268">
        <v>0</v>
      </c>
      <c r="CR43" s="215">
        <v>0</v>
      </c>
      <c r="CS43" s="268">
        <v>0</v>
      </c>
      <c r="CT43" s="215">
        <v>0</v>
      </c>
      <c r="CU43" s="273">
        <v>0</v>
      </c>
      <c r="CV43" s="246">
        <v>0</v>
      </c>
      <c r="CW43" s="372">
        <v>0</v>
      </c>
      <c r="CX43" s="246">
        <v>0</v>
      </c>
      <c r="CY43" s="215">
        <v>0</v>
      </c>
      <c r="CZ43" s="268">
        <v>0</v>
      </c>
      <c r="DA43" s="215">
        <v>0</v>
      </c>
      <c r="DB43" s="245">
        <v>0</v>
      </c>
      <c r="DC43" s="238">
        <v>0</v>
      </c>
      <c r="DD43" s="268">
        <v>0</v>
      </c>
      <c r="DE43" s="215">
        <v>0</v>
      </c>
      <c r="DF43" s="268">
        <v>0</v>
      </c>
      <c r="DG43" s="215">
        <v>0</v>
      </c>
      <c r="DH43" s="273">
        <v>0</v>
      </c>
      <c r="DI43" s="246">
        <v>0</v>
      </c>
      <c r="DJ43" s="372">
        <v>0</v>
      </c>
      <c r="DK43" s="246">
        <v>0</v>
      </c>
      <c r="DL43" s="215">
        <v>0</v>
      </c>
      <c r="DM43" s="268">
        <v>0</v>
      </c>
      <c r="DN43" s="215">
        <v>0</v>
      </c>
      <c r="DO43" s="245">
        <v>0</v>
      </c>
      <c r="DP43" s="238">
        <v>0</v>
      </c>
      <c r="DQ43" s="268">
        <v>0</v>
      </c>
      <c r="DR43" s="215">
        <v>0</v>
      </c>
      <c r="DS43" s="268">
        <v>0</v>
      </c>
      <c r="DT43" s="215">
        <v>0</v>
      </c>
      <c r="DU43" s="273">
        <v>0</v>
      </c>
      <c r="DV43" s="246">
        <v>0</v>
      </c>
      <c r="DW43" s="372">
        <v>0</v>
      </c>
      <c r="DX43" s="246">
        <v>0</v>
      </c>
      <c r="DY43" s="215">
        <v>0</v>
      </c>
      <c r="DZ43" s="268">
        <v>0</v>
      </c>
      <c r="EA43" s="215">
        <v>0</v>
      </c>
      <c r="EB43" s="245">
        <v>0</v>
      </c>
      <c r="EC43" s="238">
        <v>0</v>
      </c>
      <c r="ED43" s="268">
        <v>0</v>
      </c>
      <c r="EE43" s="215">
        <v>0</v>
      </c>
      <c r="EF43" s="268">
        <v>0</v>
      </c>
      <c r="EG43" s="215">
        <v>0</v>
      </c>
      <c r="EH43" s="273">
        <v>0</v>
      </c>
      <c r="EI43" s="246">
        <v>0</v>
      </c>
      <c r="EJ43" s="372">
        <v>0</v>
      </c>
      <c r="EK43" s="246">
        <v>0</v>
      </c>
      <c r="EL43" s="215">
        <v>0</v>
      </c>
      <c r="EM43" s="268">
        <v>0</v>
      </c>
      <c r="EN43" s="215">
        <v>0</v>
      </c>
      <c r="EO43" s="245">
        <v>0</v>
      </c>
      <c r="EP43" s="238">
        <v>0</v>
      </c>
      <c r="EQ43" s="268">
        <v>0</v>
      </c>
      <c r="ER43" s="215">
        <v>0</v>
      </c>
      <c r="ES43" s="268">
        <v>0</v>
      </c>
      <c r="ET43" s="215">
        <v>0</v>
      </c>
      <c r="EU43" s="273">
        <v>0</v>
      </c>
      <c r="EV43" s="400">
        <v>0</v>
      </c>
      <c r="EW43" s="390">
        <v>0</v>
      </c>
      <c r="EX43" s="215">
        <v>0</v>
      </c>
      <c r="EY43" s="258">
        <v>0</v>
      </c>
      <c r="EZ43" s="268">
        <v>0</v>
      </c>
      <c r="FA43" s="215">
        <v>0</v>
      </c>
      <c r="FB43" s="245">
        <v>0</v>
      </c>
      <c r="FC43" s="410">
        <v>0</v>
      </c>
      <c r="FD43" s="268">
        <v>0</v>
      </c>
      <c r="FE43" s="258">
        <v>0</v>
      </c>
      <c r="FF43" s="268">
        <v>0</v>
      </c>
      <c r="FG43" s="276">
        <v>0</v>
      </c>
      <c r="FH43" s="400">
        <v>0</v>
      </c>
      <c r="FI43" s="390">
        <v>0</v>
      </c>
      <c r="FJ43" s="215">
        <v>0</v>
      </c>
      <c r="FK43" s="258">
        <v>0</v>
      </c>
      <c r="FL43" s="268">
        <v>0</v>
      </c>
      <c r="FM43" s="215">
        <v>0</v>
      </c>
      <c r="FN43" s="245">
        <v>0</v>
      </c>
      <c r="FO43" s="410">
        <v>0</v>
      </c>
      <c r="FP43" s="268">
        <v>0</v>
      </c>
      <c r="FQ43" s="258">
        <v>0</v>
      </c>
      <c r="FR43" s="268">
        <v>0</v>
      </c>
      <c r="FS43" s="276">
        <v>0</v>
      </c>
      <c r="FT43" s="400">
        <v>0</v>
      </c>
      <c r="FU43" s="390">
        <v>0</v>
      </c>
      <c r="FV43" s="215">
        <v>0</v>
      </c>
      <c r="FW43" s="258">
        <v>0</v>
      </c>
      <c r="FX43" s="268">
        <v>0</v>
      </c>
      <c r="FY43" s="215">
        <v>0</v>
      </c>
      <c r="FZ43" s="430">
        <v>0</v>
      </c>
      <c r="GA43" s="410">
        <v>0</v>
      </c>
      <c r="GB43" s="268">
        <v>0</v>
      </c>
      <c r="GC43" s="258">
        <v>0</v>
      </c>
      <c r="GD43" s="268">
        <v>0</v>
      </c>
      <c r="GE43" s="276">
        <v>0</v>
      </c>
      <c r="GF43" s="400">
        <v>0</v>
      </c>
      <c r="GG43" s="390">
        <v>0</v>
      </c>
      <c r="GH43" s="215">
        <v>0</v>
      </c>
      <c r="GI43" s="258">
        <v>0</v>
      </c>
      <c r="GJ43" s="268">
        <v>0</v>
      </c>
      <c r="GK43" s="245">
        <v>0</v>
      </c>
      <c r="GL43" s="238">
        <v>0</v>
      </c>
      <c r="GM43" s="258">
        <v>0</v>
      </c>
      <c r="GN43" s="265">
        <v>0</v>
      </c>
      <c r="GO43" s="258">
        <v>0</v>
      </c>
      <c r="GP43" s="265">
        <v>0</v>
      </c>
      <c r="GQ43" s="276">
        <v>0</v>
      </c>
      <c r="GR43" s="400">
        <v>0</v>
      </c>
      <c r="GS43" s="390">
        <v>0</v>
      </c>
      <c r="GT43" s="215">
        <v>0</v>
      </c>
      <c r="GU43" s="258">
        <v>0</v>
      </c>
      <c r="GV43" s="265">
        <v>0</v>
      </c>
      <c r="GW43" s="245">
        <v>0</v>
      </c>
      <c r="GX43" s="238">
        <v>0</v>
      </c>
      <c r="GY43" s="258">
        <v>0</v>
      </c>
      <c r="GZ43" s="265">
        <v>0</v>
      </c>
      <c r="HA43" s="258">
        <v>0</v>
      </c>
      <c r="HB43" s="265">
        <v>0</v>
      </c>
      <c r="HC43" s="276">
        <v>0</v>
      </c>
      <c r="HD43" s="400">
        <v>0</v>
      </c>
      <c r="HE43" s="390">
        <v>0</v>
      </c>
      <c r="HF43" s="215">
        <v>0</v>
      </c>
      <c r="HG43" s="258">
        <v>0</v>
      </c>
      <c r="HH43" s="265">
        <v>0</v>
      </c>
      <c r="HI43" s="245">
        <v>0</v>
      </c>
      <c r="HJ43" s="238">
        <v>0</v>
      </c>
      <c r="HK43" s="258">
        <v>0</v>
      </c>
      <c r="HL43" s="265">
        <v>0</v>
      </c>
      <c r="HM43" s="258">
        <v>0</v>
      </c>
      <c r="HN43" s="265">
        <v>0</v>
      </c>
      <c r="HO43" s="276">
        <v>0</v>
      </c>
      <c r="HP43" s="400">
        <v>0</v>
      </c>
      <c r="HQ43" s="390">
        <v>0</v>
      </c>
      <c r="HR43" s="215">
        <v>0</v>
      </c>
      <c r="HS43" s="258">
        <v>0</v>
      </c>
      <c r="HT43" s="265">
        <v>0</v>
      </c>
      <c r="HU43" s="245">
        <v>0</v>
      </c>
      <c r="HV43" s="238">
        <v>0</v>
      </c>
      <c r="HW43" s="258">
        <v>0</v>
      </c>
      <c r="HX43" s="265">
        <v>0</v>
      </c>
      <c r="HY43" s="258">
        <v>0</v>
      </c>
      <c r="HZ43" s="265">
        <v>0</v>
      </c>
      <c r="IA43" s="276">
        <v>0</v>
      </c>
      <c r="IB43" s="400">
        <v>0</v>
      </c>
      <c r="IC43" s="390">
        <v>0</v>
      </c>
      <c r="ID43" s="215">
        <v>0</v>
      </c>
      <c r="IE43" s="258">
        <v>0</v>
      </c>
      <c r="IF43" s="265">
        <v>0</v>
      </c>
      <c r="IG43" s="245">
        <v>0</v>
      </c>
      <c r="IH43" s="238">
        <v>0</v>
      </c>
      <c r="II43" s="258">
        <v>0</v>
      </c>
      <c r="IJ43" s="265">
        <v>0</v>
      </c>
      <c r="IK43" s="258">
        <v>0</v>
      </c>
      <c r="IL43" s="265">
        <v>0</v>
      </c>
      <c r="IM43" s="276">
        <v>0</v>
      </c>
      <c r="IN43" s="400">
        <v>0</v>
      </c>
      <c r="IO43" s="390">
        <v>0</v>
      </c>
      <c r="IP43" s="215">
        <v>0</v>
      </c>
      <c r="IQ43" s="258">
        <v>0</v>
      </c>
      <c r="IR43" s="265">
        <v>0</v>
      </c>
      <c r="IS43" s="245">
        <v>0</v>
      </c>
      <c r="IT43" s="238">
        <v>0</v>
      </c>
      <c r="IU43" s="258">
        <v>0</v>
      </c>
      <c r="IV43" s="265">
        <v>0</v>
      </c>
      <c r="IW43" s="258">
        <v>0</v>
      </c>
      <c r="IX43" s="265">
        <v>0</v>
      </c>
      <c r="IY43" s="276">
        <v>0</v>
      </c>
    </row>
    <row r="44" spans="1:259" ht="14.1" customHeight="1" x14ac:dyDescent="0.2">
      <c r="A44" s="202">
        <v>200</v>
      </c>
      <c r="B44" s="247" t="s">
        <v>144</v>
      </c>
      <c r="C44" s="241">
        <v>1046097</v>
      </c>
      <c r="D44" s="240">
        <v>82.143011385096429</v>
      </c>
      <c r="E44" s="241">
        <v>0</v>
      </c>
      <c r="F44" s="212">
        <v>1273507</v>
      </c>
      <c r="G44" s="367">
        <v>3.8679971318029811E-2</v>
      </c>
      <c r="H44" s="234">
        <v>762140</v>
      </c>
      <c r="I44" s="256">
        <v>59.845764491282736</v>
      </c>
      <c r="J44" s="212">
        <v>356409</v>
      </c>
      <c r="K44" s="256">
        <v>27.986418606258152</v>
      </c>
      <c r="L44" s="212">
        <v>1118549</v>
      </c>
      <c r="M44" s="256">
        <v>87.832183097540877</v>
      </c>
      <c r="N44" s="241">
        <v>1454643.1</v>
      </c>
      <c r="O44" s="262">
        <v>65.619523598149399</v>
      </c>
      <c r="P44" s="241">
        <v>2216784</v>
      </c>
      <c r="Q44" s="367">
        <v>4.4211945272765452E-2</v>
      </c>
      <c r="R44" s="234">
        <v>1371759</v>
      </c>
      <c r="S44" s="256">
        <v>61.880589177836001</v>
      </c>
      <c r="T44" s="212">
        <v>746037</v>
      </c>
      <c r="U44" s="256">
        <v>33.654023125392463</v>
      </c>
      <c r="V44" s="212">
        <v>2117796</v>
      </c>
      <c r="W44" s="256">
        <v>95.534612303228457</v>
      </c>
      <c r="X44" s="241">
        <v>1130042</v>
      </c>
      <c r="Y44" s="262">
        <v>98.925429631179441</v>
      </c>
      <c r="Z44" s="241">
        <v>1142317</v>
      </c>
      <c r="AA44" s="367">
        <v>1.8496908747458594E-2</v>
      </c>
      <c r="AB44" s="234">
        <v>1080142</v>
      </c>
      <c r="AC44" s="256">
        <v>94.557115056503577</v>
      </c>
      <c r="AD44" s="212">
        <v>18983</v>
      </c>
      <c r="AE44" s="256">
        <v>1.6617979072359075</v>
      </c>
      <c r="AF44" s="212">
        <v>1099125</v>
      </c>
      <c r="AG44" s="256">
        <v>96.218912963739484</v>
      </c>
      <c r="AH44" s="241">
        <v>1250406</v>
      </c>
      <c r="AI44" s="262">
        <v>98.533509427777105</v>
      </c>
      <c r="AJ44" s="241">
        <v>1269016</v>
      </c>
      <c r="AK44" s="367">
        <v>2.2889365426982881E-2</v>
      </c>
      <c r="AL44" s="234">
        <v>1007915</v>
      </c>
      <c r="AM44" s="256">
        <v>79.424924508438039</v>
      </c>
      <c r="AN44" s="212">
        <v>205412</v>
      </c>
      <c r="AO44" s="256">
        <v>16.18671474591337</v>
      </c>
      <c r="AP44" s="212">
        <v>1213327</v>
      </c>
      <c r="AQ44" s="256">
        <v>95.611639254351402</v>
      </c>
      <c r="AR44" s="241">
        <v>20487742.812000003</v>
      </c>
      <c r="AS44" s="262">
        <v>100.8374622555191</v>
      </c>
      <c r="AT44" s="241">
        <v>20317590.659000002</v>
      </c>
      <c r="AU44" s="367">
        <v>0.25544020463380412</v>
      </c>
      <c r="AV44" s="234">
        <v>14176221.286000002</v>
      </c>
      <c r="AW44" s="256">
        <v>69.773141530048591</v>
      </c>
      <c r="AX44" s="212">
        <v>6053004.267</v>
      </c>
      <c r="AY44" s="256">
        <v>29.791939253972149</v>
      </c>
      <c r="AZ44" s="212">
        <v>20229225.553000003</v>
      </c>
      <c r="BA44" s="256">
        <v>99.565080784020736</v>
      </c>
      <c r="BB44" s="241">
        <v>6944340.9720000001</v>
      </c>
      <c r="BC44" s="262">
        <v>96.663235545026822</v>
      </c>
      <c r="BD44" s="241">
        <v>7184055.9989999998</v>
      </c>
      <c r="BE44" s="367">
        <v>9.3051025625160044E-2</v>
      </c>
      <c r="BF44" s="234">
        <v>5324368.63</v>
      </c>
      <c r="BG44" s="256">
        <v>74.113684953752269</v>
      </c>
      <c r="BH44" s="212">
        <v>1543216.3509999993</v>
      </c>
      <c r="BI44" s="256">
        <v>21.481129200758048</v>
      </c>
      <c r="BJ44" s="212">
        <v>6867584.9809999987</v>
      </c>
      <c r="BK44" s="256">
        <v>95.594814154510317</v>
      </c>
      <c r="BL44" s="241">
        <v>3195761.358</v>
      </c>
      <c r="BM44" s="262">
        <v>100.1418030153143</v>
      </c>
      <c r="BN44" s="241">
        <v>3191236.0889999997</v>
      </c>
      <c r="BO44" s="367">
        <v>4.0489303254960432E-2</v>
      </c>
      <c r="BP44" s="234">
        <v>2439914.7010000004</v>
      </c>
      <c r="BQ44" s="256">
        <v>76.456728144001644</v>
      </c>
      <c r="BR44" s="212">
        <v>702649.89900000009</v>
      </c>
      <c r="BS44" s="256">
        <v>22.018110832413569</v>
      </c>
      <c r="BT44" s="212">
        <v>3142564.6</v>
      </c>
      <c r="BU44" s="262">
        <v>98.474838976415228</v>
      </c>
      <c r="BV44" s="241">
        <v>3950566.5279999999</v>
      </c>
      <c r="BW44" s="373">
        <v>93.484619323694361</v>
      </c>
      <c r="BX44" s="241">
        <v>5459000</v>
      </c>
      <c r="BY44" s="212">
        <v>4225900</v>
      </c>
      <c r="BZ44" s="269">
        <v>4.9385025251710978E-2</v>
      </c>
      <c r="CA44" s="212">
        <v>0</v>
      </c>
      <c r="CB44" s="242">
        <v>4225900</v>
      </c>
      <c r="CC44" s="234">
        <v>2318955.551</v>
      </c>
      <c r="CD44" s="269">
        <v>54.874832603705713</v>
      </c>
      <c r="CE44" s="212">
        <v>1311496.8320000002</v>
      </c>
      <c r="CF44" s="269">
        <v>31.034734186800449</v>
      </c>
      <c r="CG44" s="212">
        <v>3630452.3830000004</v>
      </c>
      <c r="CH44" s="274">
        <v>85.909566790506176</v>
      </c>
      <c r="CI44" s="241">
        <v>2825223.4419999998</v>
      </c>
      <c r="CJ44" s="373">
        <v>53.49645728615846</v>
      </c>
      <c r="CK44" s="241">
        <v>3262396.4610000001</v>
      </c>
      <c r="CL44" s="212">
        <v>5281141.1919999998</v>
      </c>
      <c r="CM44" s="269">
        <v>5.0287139342333122E-2</v>
      </c>
      <c r="CN44" s="212">
        <v>0</v>
      </c>
      <c r="CO44" s="242">
        <v>5281141.1919999998</v>
      </c>
      <c r="CP44" s="234">
        <v>2405088.91</v>
      </c>
      <c r="CQ44" s="269">
        <v>45.541083310616401</v>
      </c>
      <c r="CR44" s="212">
        <v>2863955.5870000003</v>
      </c>
      <c r="CS44" s="269">
        <v>54.229862124087681</v>
      </c>
      <c r="CT44" s="212">
        <v>5269044.4969999995</v>
      </c>
      <c r="CU44" s="274">
        <v>99.770945434704061</v>
      </c>
      <c r="CV44" s="241">
        <v>2653042.5190000003</v>
      </c>
      <c r="CW44" s="373">
        <v>48.681347383300285</v>
      </c>
      <c r="CX44" s="241">
        <v>4026870.3969999999</v>
      </c>
      <c r="CY44" s="212">
        <v>5449813.2480000006</v>
      </c>
      <c r="CZ44" s="269">
        <v>6.319715865656049E-2</v>
      </c>
      <c r="DA44" s="212">
        <v>0</v>
      </c>
      <c r="DB44" s="242">
        <v>5449813.2480000006</v>
      </c>
      <c r="DC44" s="234">
        <v>2474109.9010000001</v>
      </c>
      <c r="DD44" s="269">
        <v>45.398067574296441</v>
      </c>
      <c r="DE44" s="212">
        <v>2293946.0679999995</v>
      </c>
      <c r="DF44" s="269">
        <v>42.092195890232439</v>
      </c>
      <c r="DG44" s="212">
        <v>4768055.9689999996</v>
      </c>
      <c r="DH44" s="274">
        <v>87.49026346452888</v>
      </c>
      <c r="DI44" s="241">
        <v>10413486.578</v>
      </c>
      <c r="DJ44" s="373">
        <v>80.766442697153124</v>
      </c>
      <c r="DK44" s="241">
        <v>12893333.209000001</v>
      </c>
      <c r="DL44" s="212">
        <v>12893333.209000001</v>
      </c>
      <c r="DM44" s="269">
        <v>0.1201366628090299</v>
      </c>
      <c r="DN44" s="212">
        <v>0</v>
      </c>
      <c r="DO44" s="242">
        <v>12893333.209000001</v>
      </c>
      <c r="DP44" s="234">
        <v>10315447.925999999</v>
      </c>
      <c r="DQ44" s="269">
        <v>80.006060176893996</v>
      </c>
      <c r="DR44" s="212">
        <v>2420631.4880000004</v>
      </c>
      <c r="DS44" s="269">
        <v>18.77428783357832</v>
      </c>
      <c r="DT44" s="212">
        <v>12736079.413999999</v>
      </c>
      <c r="DU44" s="274">
        <v>98.780348010472323</v>
      </c>
      <c r="DV44" s="241">
        <v>18999825.563999999</v>
      </c>
      <c r="DW44" s="373">
        <v>79.946610631405647</v>
      </c>
      <c r="DX44" s="241">
        <v>17765642.362999998</v>
      </c>
      <c r="DY44" s="212">
        <v>23765642.363000002</v>
      </c>
      <c r="DZ44" s="269">
        <v>0.16831278957511964</v>
      </c>
      <c r="EA44" s="212">
        <v>0</v>
      </c>
      <c r="EB44" s="242">
        <v>23765642.363000002</v>
      </c>
      <c r="EC44" s="234">
        <v>13839762.142999999</v>
      </c>
      <c r="ED44" s="269">
        <v>58.234328075839002</v>
      </c>
      <c r="EE44" s="212">
        <v>9559232.6240000017</v>
      </c>
      <c r="EF44" s="269">
        <v>40.222908676276631</v>
      </c>
      <c r="EG44" s="212">
        <v>23398994.767000001</v>
      </c>
      <c r="EH44" s="274">
        <v>98.457236752115634</v>
      </c>
      <c r="EI44" s="241">
        <v>42248996.556999996</v>
      </c>
      <c r="EJ44" s="373">
        <v>83.419115639537239</v>
      </c>
      <c r="EK44" s="241">
        <v>46511742.520000003</v>
      </c>
      <c r="EL44" s="212">
        <v>50646660.820999995</v>
      </c>
      <c r="EM44" s="269">
        <v>0.32320889802029856</v>
      </c>
      <c r="EN44" s="212">
        <v>0</v>
      </c>
      <c r="EO44" s="242">
        <v>50646660.820999995</v>
      </c>
      <c r="EP44" s="234">
        <v>32697243.127999995</v>
      </c>
      <c r="EQ44" s="269">
        <v>64.55952396064481</v>
      </c>
      <c r="ER44" s="212">
        <v>15237051.275000004</v>
      </c>
      <c r="ES44" s="269">
        <v>30.085006648023978</v>
      </c>
      <c r="ET44" s="212">
        <v>47934294.402999997</v>
      </c>
      <c r="EU44" s="274">
        <v>94.644530608668774</v>
      </c>
      <c r="EV44" s="397">
        <v>50208475.358999997</v>
      </c>
      <c r="EW44" s="419">
        <v>66108432.998999998</v>
      </c>
      <c r="EX44" s="212">
        <v>64808432.998999998</v>
      </c>
      <c r="EY44" s="257">
        <v>0.3809475468177756</v>
      </c>
      <c r="EZ44" s="269">
        <v>0</v>
      </c>
      <c r="FA44" s="212">
        <v>64808432.998999998</v>
      </c>
      <c r="FB44" s="242">
        <v>44397040.733999997</v>
      </c>
      <c r="FC44" s="260">
        <v>68.505036581713142</v>
      </c>
      <c r="FD44" s="269">
        <v>15706734.973999998</v>
      </c>
      <c r="FE44" s="257">
        <v>24.235634541946656</v>
      </c>
      <c r="FF44" s="269">
        <v>60103775.707999997</v>
      </c>
      <c r="FG44" s="271">
        <v>92.740671123659794</v>
      </c>
      <c r="FH44" s="397">
        <v>63982144.827</v>
      </c>
      <c r="FI44" s="419">
        <v>72050967.978</v>
      </c>
      <c r="FJ44" s="212">
        <v>75244012.035000011</v>
      </c>
      <c r="FK44" s="257">
        <v>0.38884529946925561</v>
      </c>
      <c r="FL44" s="269">
        <v>0</v>
      </c>
      <c r="FM44" s="212">
        <v>75244012.035000011</v>
      </c>
      <c r="FN44" s="242">
        <v>47012128.090000004</v>
      </c>
      <c r="FO44" s="260">
        <v>62.479560590325974</v>
      </c>
      <c r="FP44" s="269">
        <v>23593330.870999988</v>
      </c>
      <c r="FQ44" s="257">
        <v>31.355758728050638</v>
      </c>
      <c r="FR44" s="269">
        <v>70605458.960999995</v>
      </c>
      <c r="FS44" s="271">
        <v>93.835319318376619</v>
      </c>
      <c r="FT44" s="397">
        <v>10034033.526999999</v>
      </c>
      <c r="FU44" s="419">
        <v>75854304</v>
      </c>
      <c r="FV44" s="212">
        <v>69331985.217000008</v>
      </c>
      <c r="FW44" s="257">
        <v>0.4360550383549982</v>
      </c>
      <c r="FX44" s="269">
        <v>0</v>
      </c>
      <c r="FY44" s="212">
        <v>69331985.217000008</v>
      </c>
      <c r="FZ44" s="427">
        <v>44477449.427999996</v>
      </c>
      <c r="GA44" s="260">
        <v>64.151414803414923</v>
      </c>
      <c r="GB44" s="269">
        <v>21616459.484000009</v>
      </c>
      <c r="GC44" s="257">
        <v>31.178192022546781</v>
      </c>
      <c r="GD44" s="269">
        <v>66093908.912</v>
      </c>
      <c r="GE44" s="271">
        <v>95.329606825961704</v>
      </c>
      <c r="GF44" s="397">
        <v>47740978.413999997</v>
      </c>
      <c r="GG44" s="419">
        <v>67883637</v>
      </c>
      <c r="GH44" s="212">
        <v>65190124.637000002</v>
      </c>
      <c r="GI44" s="257">
        <v>0.40161852704976331</v>
      </c>
      <c r="GJ44" s="269">
        <v>0</v>
      </c>
      <c r="GK44" s="242">
        <v>65190124.637000002</v>
      </c>
      <c r="GL44" s="234">
        <v>43725169.057999998</v>
      </c>
      <c r="GM44" s="257">
        <v>67.073301825201412</v>
      </c>
      <c r="GN44" s="266">
        <v>12906129.273999995</v>
      </c>
      <c r="GO44" s="257">
        <v>19.797675408454204</v>
      </c>
      <c r="GP44" s="266">
        <v>56631298.331999995</v>
      </c>
      <c r="GQ44" s="271">
        <v>86.870977233655623</v>
      </c>
      <c r="GR44" s="397">
        <v>41437770.056000002</v>
      </c>
      <c r="GS44" s="419">
        <v>60978280</v>
      </c>
      <c r="GT44" s="212">
        <v>60456517.946000002</v>
      </c>
      <c r="GU44" s="257">
        <v>0.29257948256091698</v>
      </c>
      <c r="GV44" s="266">
        <v>0</v>
      </c>
      <c r="GW44" s="242">
        <v>60456517.946000002</v>
      </c>
      <c r="GX44" s="234">
        <v>36946934.523000002</v>
      </c>
      <c r="GY44" s="257">
        <v>61.113236055045626</v>
      </c>
      <c r="GZ44" s="266">
        <v>19469936.861999996</v>
      </c>
      <c r="HA44" s="257">
        <v>32.204859828994152</v>
      </c>
      <c r="HB44" s="266">
        <v>56416871.384999998</v>
      </c>
      <c r="HC44" s="271">
        <v>93.318095884039778</v>
      </c>
      <c r="HD44" s="397">
        <v>18409678.722000003</v>
      </c>
      <c r="HE44" s="419">
        <v>56805222</v>
      </c>
      <c r="HF44" s="212">
        <v>68015982.112000003</v>
      </c>
      <c r="HG44" s="257">
        <v>0.35462474640350294</v>
      </c>
      <c r="HH44" s="266">
        <v>0</v>
      </c>
      <c r="HI44" s="242">
        <v>68015982.112000003</v>
      </c>
      <c r="HJ44" s="234">
        <v>33391613.452</v>
      </c>
      <c r="HK44" s="257">
        <v>49.093775338000661</v>
      </c>
      <c r="HL44" s="266">
        <v>26086705.985000003</v>
      </c>
      <c r="HM44" s="257">
        <v>38.353788587576013</v>
      </c>
      <c r="HN44" s="266">
        <v>59478319.437000006</v>
      </c>
      <c r="HO44" s="271">
        <v>87.447563925576688</v>
      </c>
      <c r="HP44" s="397">
        <v>6216793.6150000002</v>
      </c>
      <c r="HQ44" s="419">
        <v>56285525</v>
      </c>
      <c r="HR44" s="212">
        <v>56285525</v>
      </c>
      <c r="HS44" s="257">
        <v>0.27453351632296008</v>
      </c>
      <c r="HT44" s="266">
        <v>0</v>
      </c>
      <c r="HU44" s="242">
        <v>56285525</v>
      </c>
      <c r="HV44" s="234">
        <v>31725643.109000001</v>
      </c>
      <c r="HW44" s="257">
        <v>56.365545331592806</v>
      </c>
      <c r="HX44" s="266">
        <v>20980386.901999999</v>
      </c>
      <c r="HY44" s="257">
        <v>37.274924417956477</v>
      </c>
      <c r="HZ44" s="266">
        <v>52706030.011</v>
      </c>
      <c r="IA44" s="271">
        <v>93.640469749549283</v>
      </c>
      <c r="IB44" s="397">
        <v>8704999.3249999993</v>
      </c>
      <c r="IC44" s="419">
        <v>49814070</v>
      </c>
      <c r="ID44" s="212">
        <v>52114070</v>
      </c>
      <c r="IE44" s="257">
        <v>0.21489935465871285</v>
      </c>
      <c r="IF44" s="266">
        <v>0</v>
      </c>
      <c r="IG44" s="242">
        <v>52114070</v>
      </c>
      <c r="IH44" s="234">
        <v>34191513.527999997</v>
      </c>
      <c r="II44" s="257">
        <v>65.608987223603904</v>
      </c>
      <c r="IJ44" s="266">
        <v>10865552.753000006</v>
      </c>
      <c r="IK44" s="257">
        <v>20.849557044767383</v>
      </c>
      <c r="IL44" s="266">
        <v>45057066.281000003</v>
      </c>
      <c r="IM44" s="271">
        <v>86.458544268371298</v>
      </c>
      <c r="IN44" s="397">
        <v>7651252.3629999999</v>
      </c>
      <c r="IO44" s="419">
        <v>47994557</v>
      </c>
      <c r="IP44" s="212">
        <v>47399697.884999998</v>
      </c>
      <c r="IQ44" s="257">
        <v>0.21936920833093757</v>
      </c>
      <c r="IR44" s="266">
        <v>0</v>
      </c>
      <c r="IS44" s="242">
        <v>47399697.884999998</v>
      </c>
      <c r="IT44" s="234">
        <v>29767777.620999999</v>
      </c>
      <c r="IU44" s="257">
        <v>62.801618890529355</v>
      </c>
      <c r="IV44" s="266">
        <v>15647295.277999997</v>
      </c>
      <c r="IW44" s="257">
        <v>33.011381878346754</v>
      </c>
      <c r="IX44" s="266">
        <v>45415072.898999996</v>
      </c>
      <c r="IY44" s="271">
        <v>95.813000768876094</v>
      </c>
    </row>
    <row r="45" spans="1:259" ht="14.1" customHeight="1" x14ac:dyDescent="0.2">
      <c r="A45" s="202">
        <v>201</v>
      </c>
      <c r="B45" s="247" t="s">
        <v>146</v>
      </c>
      <c r="C45" s="241">
        <v>162856278.40000001</v>
      </c>
      <c r="D45" s="240">
        <v>93.688774445116735</v>
      </c>
      <c r="E45" s="241">
        <v>0</v>
      </c>
      <c r="F45" s="212">
        <v>173826885.19999999</v>
      </c>
      <c r="G45" s="367">
        <v>5.2796089333144298</v>
      </c>
      <c r="H45" s="234">
        <v>136183143.90000001</v>
      </c>
      <c r="I45" s="256">
        <v>78.344120210928111</v>
      </c>
      <c r="J45" s="212">
        <v>32841783.899999999</v>
      </c>
      <c r="K45" s="256">
        <v>18.893385716607202</v>
      </c>
      <c r="L45" s="212">
        <v>169024927.80000001</v>
      </c>
      <c r="M45" s="256">
        <v>97.237505927535324</v>
      </c>
      <c r="N45" s="241">
        <v>304849508.30000001</v>
      </c>
      <c r="O45" s="262">
        <v>99.312521941900798</v>
      </c>
      <c r="P45" s="241">
        <v>306959789.5</v>
      </c>
      <c r="Q45" s="367">
        <v>6.1220621469270808</v>
      </c>
      <c r="R45" s="234">
        <v>212876131.40000001</v>
      </c>
      <c r="S45" s="256">
        <v>69.349842774765136</v>
      </c>
      <c r="T45" s="212">
        <v>76035841.5</v>
      </c>
      <c r="U45" s="256">
        <v>24.770619508129418</v>
      </c>
      <c r="V45" s="212">
        <v>288911972.89999998</v>
      </c>
      <c r="W45" s="256">
        <v>94.12046228289455</v>
      </c>
      <c r="X45" s="241">
        <v>326625677</v>
      </c>
      <c r="Y45" s="262">
        <v>93.76457428774701</v>
      </c>
      <c r="Z45" s="241">
        <v>348346568.5</v>
      </c>
      <c r="AA45" s="367">
        <v>5.6405837346680778</v>
      </c>
      <c r="AB45" s="234">
        <v>251062726</v>
      </c>
      <c r="AC45" s="256">
        <v>72.072685280377613</v>
      </c>
      <c r="AD45" s="212">
        <v>90332471</v>
      </c>
      <c r="AE45" s="256">
        <v>25.931781498229402</v>
      </c>
      <c r="AF45" s="212">
        <v>341395197</v>
      </c>
      <c r="AG45" s="256">
        <v>98.004466778606997</v>
      </c>
      <c r="AH45" s="241">
        <v>378498108</v>
      </c>
      <c r="AI45" s="262">
        <v>89.299903494515689</v>
      </c>
      <c r="AJ45" s="241">
        <v>423850523</v>
      </c>
      <c r="AK45" s="367">
        <v>7.6450332441551669</v>
      </c>
      <c r="AL45" s="234">
        <v>348507421</v>
      </c>
      <c r="AM45" s="256">
        <v>82.224133766139062</v>
      </c>
      <c r="AN45" s="212">
        <v>65618743</v>
      </c>
      <c r="AO45" s="256">
        <v>15.481576508518311</v>
      </c>
      <c r="AP45" s="212">
        <v>414126164</v>
      </c>
      <c r="AQ45" s="256">
        <v>97.705710274657363</v>
      </c>
      <c r="AR45" s="241">
        <v>392006113.33399999</v>
      </c>
      <c r="AS45" s="262">
        <v>84.363165320494787</v>
      </c>
      <c r="AT45" s="241">
        <v>464665013.273</v>
      </c>
      <c r="AU45" s="367">
        <v>5.8419390403481213</v>
      </c>
      <c r="AV45" s="234">
        <v>359780963.472</v>
      </c>
      <c r="AW45" s="256">
        <v>77.428029482525616</v>
      </c>
      <c r="AX45" s="212">
        <v>80436242.181999996</v>
      </c>
      <c r="AY45" s="256">
        <v>17.310587172342604</v>
      </c>
      <c r="AZ45" s="212">
        <v>440217205.65399998</v>
      </c>
      <c r="BA45" s="256">
        <v>94.73861665486821</v>
      </c>
      <c r="BB45" s="241">
        <v>429952069.25599992</v>
      </c>
      <c r="BC45" s="262">
        <v>86.078409309492216</v>
      </c>
      <c r="BD45" s="241">
        <v>499488864.51900005</v>
      </c>
      <c r="BE45" s="367">
        <v>6.4695975557970549</v>
      </c>
      <c r="BF45" s="234">
        <v>376528136.704</v>
      </c>
      <c r="BG45" s="256">
        <v>75.382688874674059</v>
      </c>
      <c r="BH45" s="212">
        <v>112710621.97899999</v>
      </c>
      <c r="BI45" s="256">
        <v>22.565192136473062</v>
      </c>
      <c r="BJ45" s="212">
        <v>489238758.68299997</v>
      </c>
      <c r="BK45" s="256">
        <v>97.947881011147103</v>
      </c>
      <c r="BL45" s="241">
        <v>414614246.00400001</v>
      </c>
      <c r="BM45" s="262">
        <v>78.753989861851451</v>
      </c>
      <c r="BN45" s="241">
        <v>526467607.20479989</v>
      </c>
      <c r="BO45" s="367">
        <v>6.6796394900097091</v>
      </c>
      <c r="BP45" s="234">
        <v>362071124.52800006</v>
      </c>
      <c r="BQ45" s="256">
        <v>68.773675639867363</v>
      </c>
      <c r="BR45" s="212">
        <v>154913390.64000002</v>
      </c>
      <c r="BS45" s="256">
        <v>29.425056455512856</v>
      </c>
      <c r="BT45" s="212">
        <v>516984515.1680001</v>
      </c>
      <c r="BU45" s="262">
        <v>98.198732095380223</v>
      </c>
      <c r="BV45" s="241">
        <v>491345094.19400001</v>
      </c>
      <c r="BW45" s="373">
        <v>84.857480430734157</v>
      </c>
      <c r="BX45" s="241">
        <v>583839357.005</v>
      </c>
      <c r="BY45" s="212">
        <v>579023901.84100008</v>
      </c>
      <c r="BZ45" s="269">
        <v>6.7666319633124319</v>
      </c>
      <c r="CA45" s="212">
        <v>912000</v>
      </c>
      <c r="CB45" s="242">
        <v>578111901.84100008</v>
      </c>
      <c r="CC45" s="234">
        <v>380917569.292</v>
      </c>
      <c r="CD45" s="269">
        <v>65.786156336703343</v>
      </c>
      <c r="CE45" s="212">
        <v>167669967.352</v>
      </c>
      <c r="CF45" s="269">
        <v>28.95734818871815</v>
      </c>
      <c r="CG45" s="212">
        <v>548587536.64400005</v>
      </c>
      <c r="CH45" s="274">
        <v>94.7435045254215</v>
      </c>
      <c r="CI45" s="241">
        <v>536205989.74300015</v>
      </c>
      <c r="CJ45" s="373">
        <v>86.011293553050507</v>
      </c>
      <c r="CK45" s="241">
        <v>614784216.28300011</v>
      </c>
      <c r="CL45" s="212">
        <v>623413470.01400018</v>
      </c>
      <c r="CM45" s="269">
        <v>5.9361563902079899</v>
      </c>
      <c r="CN45" s="212">
        <v>0</v>
      </c>
      <c r="CO45" s="242">
        <v>623413470.01400018</v>
      </c>
      <c r="CP45" s="234">
        <v>414052638.16399997</v>
      </c>
      <c r="CQ45" s="269">
        <v>66.417018251899734</v>
      </c>
      <c r="CR45" s="212">
        <v>194744579.57300001</v>
      </c>
      <c r="CS45" s="269">
        <v>31.238429860783501</v>
      </c>
      <c r="CT45" s="212">
        <v>608797217.73699999</v>
      </c>
      <c r="CU45" s="274">
        <v>97.655448112683231</v>
      </c>
      <c r="CV45" s="241">
        <v>601973220.78100002</v>
      </c>
      <c r="CW45" s="373">
        <v>87.159640759382739</v>
      </c>
      <c r="CX45" s="241">
        <v>680583532.12600017</v>
      </c>
      <c r="CY45" s="212">
        <v>690655922.32400012</v>
      </c>
      <c r="CZ45" s="269">
        <v>8.0089885495105602</v>
      </c>
      <c r="DA45" s="212">
        <v>0</v>
      </c>
      <c r="DB45" s="242">
        <v>690655922.32400012</v>
      </c>
      <c r="DC45" s="234">
        <v>456708405.75529999</v>
      </c>
      <c r="DD45" s="269">
        <v>66.126763123743871</v>
      </c>
      <c r="DE45" s="212">
        <v>188668850.69269991</v>
      </c>
      <c r="DF45" s="269">
        <v>27.317343498314589</v>
      </c>
      <c r="DG45" s="212">
        <v>645377256.44799995</v>
      </c>
      <c r="DH45" s="274">
        <v>93.44410662205847</v>
      </c>
      <c r="DI45" s="241">
        <v>886926171.76000011</v>
      </c>
      <c r="DJ45" s="373">
        <v>88.337597978558065</v>
      </c>
      <c r="DK45" s="241">
        <v>995514924.43599999</v>
      </c>
      <c r="DL45" s="212">
        <v>1004018891.226</v>
      </c>
      <c r="DM45" s="269">
        <v>9.3551820180151228</v>
      </c>
      <c r="DN45" s="212">
        <v>0</v>
      </c>
      <c r="DO45" s="242">
        <v>1004018891.226</v>
      </c>
      <c r="DP45" s="234">
        <v>708743976.91700029</v>
      </c>
      <c r="DQ45" s="269">
        <v>70.590701341441729</v>
      </c>
      <c r="DR45" s="212">
        <v>275764737.08199984</v>
      </c>
      <c r="DS45" s="269">
        <v>27.466090478164766</v>
      </c>
      <c r="DT45" s="212">
        <v>984508713.99900007</v>
      </c>
      <c r="DU45" s="274">
        <v>98.056791819606488</v>
      </c>
      <c r="DV45" s="241">
        <v>1061297274.1759999</v>
      </c>
      <c r="DW45" s="373">
        <v>86.689583006482906</v>
      </c>
      <c r="DX45" s="241">
        <v>1123084522.325</v>
      </c>
      <c r="DY45" s="212">
        <v>1224250062.5440001</v>
      </c>
      <c r="DZ45" s="269">
        <v>8.6703712871274661</v>
      </c>
      <c r="EA45" s="212">
        <v>0</v>
      </c>
      <c r="EB45" s="242">
        <v>1224250062.5440001</v>
      </c>
      <c r="EC45" s="234">
        <v>847466714.32300007</v>
      </c>
      <c r="ED45" s="269">
        <v>69.223334370264055</v>
      </c>
      <c r="EE45" s="212">
        <v>335127566.7610001</v>
      </c>
      <c r="EF45" s="269">
        <v>27.374110650613542</v>
      </c>
      <c r="EG45" s="212">
        <v>1182594281.0840001</v>
      </c>
      <c r="EH45" s="274">
        <v>96.597445020877586</v>
      </c>
      <c r="EI45" s="241">
        <v>1180101739.7180002</v>
      </c>
      <c r="EJ45" s="373">
        <v>92.4810937273012</v>
      </c>
      <c r="EK45" s="241">
        <v>1280317571.4330001</v>
      </c>
      <c r="EL45" s="212">
        <v>1276046478.4269998</v>
      </c>
      <c r="EM45" s="269">
        <v>8.1432728126483838</v>
      </c>
      <c r="EN45" s="212">
        <v>0</v>
      </c>
      <c r="EO45" s="242">
        <v>1276046478.4269998</v>
      </c>
      <c r="EP45" s="234">
        <v>895175616.94700003</v>
      </c>
      <c r="EQ45" s="269">
        <v>70.152273610793188</v>
      </c>
      <c r="ER45" s="212">
        <v>363284861.66699994</v>
      </c>
      <c r="ES45" s="269">
        <v>28.469563437440478</v>
      </c>
      <c r="ET45" s="212">
        <v>1258460478.6139998</v>
      </c>
      <c r="EU45" s="274">
        <v>98.621837048233658</v>
      </c>
      <c r="EV45" s="397">
        <v>1224246286.1040003</v>
      </c>
      <c r="EW45" s="419">
        <v>1478367352.99</v>
      </c>
      <c r="EX45" s="212">
        <v>1396982129.858</v>
      </c>
      <c r="EY45" s="257">
        <v>8.2115380775506157</v>
      </c>
      <c r="EZ45" s="269">
        <v>0</v>
      </c>
      <c r="FA45" s="212">
        <v>1396982129.858</v>
      </c>
      <c r="FB45" s="242">
        <v>946475036.352</v>
      </c>
      <c r="FC45" s="260">
        <v>67.751406129168373</v>
      </c>
      <c r="FD45" s="269">
        <v>359208164.44799995</v>
      </c>
      <c r="FE45" s="257">
        <v>25.713153860064953</v>
      </c>
      <c r="FF45" s="269">
        <v>1305683200.8</v>
      </c>
      <c r="FG45" s="271">
        <v>93.464559989233337</v>
      </c>
      <c r="FH45" s="397">
        <v>1474133802.3740001</v>
      </c>
      <c r="FI45" s="419">
        <v>1628086142.0019999</v>
      </c>
      <c r="FJ45" s="212">
        <v>1601433090.1219997</v>
      </c>
      <c r="FK45" s="257">
        <v>8.2758708987873852</v>
      </c>
      <c r="FL45" s="269">
        <v>0</v>
      </c>
      <c r="FM45" s="212">
        <v>1601433090.1219997</v>
      </c>
      <c r="FN45" s="242">
        <v>1153576976.9690001</v>
      </c>
      <c r="FO45" s="260">
        <v>72.034041514723469</v>
      </c>
      <c r="FP45" s="269">
        <v>291463952.10099953</v>
      </c>
      <c r="FQ45" s="257">
        <v>18.200195431130709</v>
      </c>
      <c r="FR45" s="269">
        <v>1445040929.0699997</v>
      </c>
      <c r="FS45" s="271">
        <v>90.234236945854178</v>
      </c>
      <c r="FT45" s="397">
        <v>146994931.06100002</v>
      </c>
      <c r="FU45" s="419">
        <v>1763233821</v>
      </c>
      <c r="FV45" s="212">
        <v>1966696723.1289999</v>
      </c>
      <c r="FW45" s="257">
        <v>12.3692984176427</v>
      </c>
      <c r="FX45" s="269">
        <v>0</v>
      </c>
      <c r="FY45" s="212">
        <v>1966696723.1289999</v>
      </c>
      <c r="FZ45" s="427">
        <v>1461863735.1270003</v>
      </c>
      <c r="GA45" s="260">
        <v>74.330918333009976</v>
      </c>
      <c r="GB45" s="269">
        <v>367682144.73909962</v>
      </c>
      <c r="GC45" s="257">
        <v>18.695416553810087</v>
      </c>
      <c r="GD45" s="269">
        <v>1829545879.8660998</v>
      </c>
      <c r="GE45" s="271">
        <v>93.026334886820067</v>
      </c>
      <c r="GF45" s="397">
        <v>1329960251.7390001</v>
      </c>
      <c r="GG45" s="419">
        <v>1941873031</v>
      </c>
      <c r="GH45" s="212">
        <v>1573283832.756</v>
      </c>
      <c r="GI45" s="257">
        <v>9.6925713681493075</v>
      </c>
      <c r="GJ45" s="269">
        <v>0</v>
      </c>
      <c r="GK45" s="242">
        <v>1573283832.756</v>
      </c>
      <c r="GL45" s="234">
        <v>1150828603.7180004</v>
      </c>
      <c r="GM45" s="257">
        <v>73.148187234723977</v>
      </c>
      <c r="GN45" s="266">
        <v>211398297.62099975</v>
      </c>
      <c r="GO45" s="257">
        <v>13.436755226212602</v>
      </c>
      <c r="GP45" s="266">
        <v>1362226901.3390002</v>
      </c>
      <c r="GQ45" s="271">
        <v>86.584942460936574</v>
      </c>
      <c r="GR45" s="397">
        <v>1527454908.1429999</v>
      </c>
      <c r="GS45" s="419">
        <v>1678956014.0009999</v>
      </c>
      <c r="GT45" s="212">
        <v>1770902755.4549999</v>
      </c>
      <c r="GU45" s="257">
        <v>8.5702886878056983</v>
      </c>
      <c r="GV45" s="266">
        <v>0</v>
      </c>
      <c r="GW45" s="242">
        <v>1770902755.4549999</v>
      </c>
      <c r="GX45" s="234">
        <v>1333898311.5970001</v>
      </c>
      <c r="GY45" s="257">
        <v>75.323069405597039</v>
      </c>
      <c r="GZ45" s="266">
        <v>273752020.00499982</v>
      </c>
      <c r="HA45" s="257">
        <v>15.458331586065233</v>
      </c>
      <c r="HB45" s="266">
        <v>1607650331.602</v>
      </c>
      <c r="HC45" s="271">
        <v>90.781400991662281</v>
      </c>
      <c r="HD45" s="397">
        <v>791855857.32800007</v>
      </c>
      <c r="HE45" s="419">
        <v>2234840694</v>
      </c>
      <c r="HF45" s="212">
        <v>2141266236.1059999</v>
      </c>
      <c r="HG45" s="257">
        <v>11.164228941237367</v>
      </c>
      <c r="HH45" s="266">
        <v>0</v>
      </c>
      <c r="HI45" s="242">
        <v>2141266236.1059999</v>
      </c>
      <c r="HJ45" s="234">
        <v>1341872059.5569999</v>
      </c>
      <c r="HK45" s="257">
        <v>62.667221708836237</v>
      </c>
      <c r="HL45" s="266">
        <v>377262288.43300021</v>
      </c>
      <c r="HM45" s="257">
        <v>17.61865395678543</v>
      </c>
      <c r="HN45" s="266">
        <v>1719134347.9900002</v>
      </c>
      <c r="HO45" s="271">
        <v>80.285875665621674</v>
      </c>
      <c r="HP45" s="397">
        <v>1274041986.059</v>
      </c>
      <c r="HQ45" s="419">
        <v>2317229219</v>
      </c>
      <c r="HR45" s="212">
        <v>2003395682</v>
      </c>
      <c r="HS45" s="257">
        <v>9.7715933388858804</v>
      </c>
      <c r="HT45" s="266">
        <v>0</v>
      </c>
      <c r="HU45" s="242">
        <v>2003395682</v>
      </c>
      <c r="HV45" s="234">
        <v>1392899846.5650001</v>
      </c>
      <c r="HW45" s="257">
        <v>69.526946627660749</v>
      </c>
      <c r="HX45" s="266">
        <v>209690742.84699988</v>
      </c>
      <c r="HY45" s="257">
        <v>10.466766237494559</v>
      </c>
      <c r="HZ45" s="266">
        <v>1602590589.4119999</v>
      </c>
      <c r="IA45" s="271">
        <v>79.993712865155302</v>
      </c>
      <c r="IB45" s="397">
        <v>1112374367.1270001</v>
      </c>
      <c r="IC45" s="419">
        <v>2169813616</v>
      </c>
      <c r="ID45" s="212">
        <v>2126057777</v>
      </c>
      <c r="IE45" s="257">
        <v>8.7670842873035557</v>
      </c>
      <c r="IF45" s="266">
        <v>0</v>
      </c>
      <c r="IG45" s="242">
        <v>2126057777</v>
      </c>
      <c r="IH45" s="234">
        <v>1539077982.197</v>
      </c>
      <c r="II45" s="257">
        <v>72.391164475724409</v>
      </c>
      <c r="IJ45" s="266">
        <v>222024601.89299989</v>
      </c>
      <c r="IK45" s="257">
        <v>10.443018261069577</v>
      </c>
      <c r="IL45" s="266">
        <v>1761102584.0899999</v>
      </c>
      <c r="IM45" s="271">
        <v>82.834182736793977</v>
      </c>
      <c r="IN45" s="397">
        <v>1053681340.8210001</v>
      </c>
      <c r="IO45" s="419">
        <v>1965609990</v>
      </c>
      <c r="IP45" s="212">
        <v>2108000924.799</v>
      </c>
      <c r="IQ45" s="257">
        <v>9.7559797776766111</v>
      </c>
      <c r="IR45" s="266">
        <v>0</v>
      </c>
      <c r="IS45" s="242">
        <v>2108000924.799</v>
      </c>
      <c r="IT45" s="234">
        <v>1646106032.78</v>
      </c>
      <c r="IU45" s="257">
        <v>78.088487220989137</v>
      </c>
      <c r="IV45" s="266">
        <v>234898902.01300025</v>
      </c>
      <c r="IW45" s="257">
        <v>11.143206781818565</v>
      </c>
      <c r="IX45" s="266">
        <v>1881004934.7930002</v>
      </c>
      <c r="IY45" s="271">
        <v>89.2316940028077</v>
      </c>
    </row>
    <row r="46" spans="1:259" ht="14.1" customHeight="1" x14ac:dyDescent="0.2">
      <c r="A46" s="202">
        <v>203</v>
      </c>
      <c r="B46" s="247" t="s">
        <v>147</v>
      </c>
      <c r="C46" s="241">
        <v>1482967.5</v>
      </c>
      <c r="D46" s="240">
        <v>62.773901062269431</v>
      </c>
      <c r="E46" s="241">
        <v>0</v>
      </c>
      <c r="F46" s="212">
        <v>2362395</v>
      </c>
      <c r="G46" s="367">
        <v>7.1752546976072404E-2</v>
      </c>
      <c r="H46" s="234">
        <v>583712.80000000005</v>
      </c>
      <c r="I46" s="256">
        <v>24.708518262187315</v>
      </c>
      <c r="J46" s="212">
        <v>1038173.9</v>
      </c>
      <c r="K46" s="256">
        <v>43.945821930710153</v>
      </c>
      <c r="L46" s="212">
        <v>1621886.7000000002</v>
      </c>
      <c r="M46" s="256">
        <v>68.654340192897465</v>
      </c>
      <c r="N46" s="241">
        <v>15476793.6</v>
      </c>
      <c r="O46" s="262">
        <v>102.10413050196834</v>
      </c>
      <c r="P46" s="241">
        <v>15157852.6</v>
      </c>
      <c r="Q46" s="367">
        <v>0.30231098275873763</v>
      </c>
      <c r="R46" s="234">
        <v>2162592.6</v>
      </c>
      <c r="S46" s="256">
        <v>14.267143619011048</v>
      </c>
      <c r="T46" s="212">
        <v>6989876.7000000002</v>
      </c>
      <c r="U46" s="256">
        <v>46.113898086065305</v>
      </c>
      <c r="V46" s="212">
        <v>9152469.3000000007</v>
      </c>
      <c r="W46" s="256">
        <v>60.381041705076356</v>
      </c>
      <c r="X46" s="241">
        <v>12359344</v>
      </c>
      <c r="Y46" s="262">
        <v>100</v>
      </c>
      <c r="Z46" s="241">
        <v>12359344</v>
      </c>
      <c r="AA46" s="367">
        <v>0.20012803639134313</v>
      </c>
      <c r="AB46" s="234">
        <v>3848325</v>
      </c>
      <c r="AC46" s="256">
        <v>31.136968110928866</v>
      </c>
      <c r="AD46" s="212">
        <v>6818969</v>
      </c>
      <c r="AE46" s="256">
        <v>55.172580357015711</v>
      </c>
      <c r="AF46" s="212">
        <v>10667294</v>
      </c>
      <c r="AG46" s="256">
        <v>86.30954846794458</v>
      </c>
      <c r="AH46" s="241">
        <v>19165240</v>
      </c>
      <c r="AI46" s="262">
        <v>100</v>
      </c>
      <c r="AJ46" s="241">
        <v>19165240</v>
      </c>
      <c r="AK46" s="367">
        <v>0.34568530409059411</v>
      </c>
      <c r="AL46" s="234">
        <v>7909531</v>
      </c>
      <c r="AM46" s="256">
        <v>41.270190198505205</v>
      </c>
      <c r="AN46" s="212">
        <v>9653520</v>
      </c>
      <c r="AO46" s="256">
        <v>50.369940579924908</v>
      </c>
      <c r="AP46" s="212">
        <v>17563051</v>
      </c>
      <c r="AQ46" s="256">
        <v>91.64013077843012</v>
      </c>
      <c r="AR46" s="241">
        <v>14002471.34</v>
      </c>
      <c r="AS46" s="262">
        <v>69.666483134980751</v>
      </c>
      <c r="AT46" s="241">
        <v>20099294.107999999</v>
      </c>
      <c r="AU46" s="367">
        <v>0.25269570029792249</v>
      </c>
      <c r="AV46" s="234">
        <v>9432284.4869999997</v>
      </c>
      <c r="AW46" s="256">
        <v>46.928436572534778</v>
      </c>
      <c r="AX46" s="212">
        <v>10341262.342</v>
      </c>
      <c r="AY46" s="256">
        <v>51.450873281584208</v>
      </c>
      <c r="AZ46" s="212">
        <v>19773546.829</v>
      </c>
      <c r="BA46" s="256">
        <v>98.379309854118986</v>
      </c>
      <c r="BB46" s="241">
        <v>7863307.4819999998</v>
      </c>
      <c r="BC46" s="262">
        <v>78.52857306274818</v>
      </c>
      <c r="BD46" s="241">
        <v>10013307.482000001</v>
      </c>
      <c r="BE46" s="367">
        <v>0.12969672441722138</v>
      </c>
      <c r="BF46" s="234">
        <v>7020149.5320000006</v>
      </c>
      <c r="BG46" s="256">
        <v>70.108198960428169</v>
      </c>
      <c r="BH46" s="212">
        <v>2951666.9</v>
      </c>
      <c r="BI46" s="256">
        <v>29.477441947188172</v>
      </c>
      <c r="BJ46" s="212">
        <v>9971816.432</v>
      </c>
      <c r="BK46" s="256">
        <v>99.585640907616337</v>
      </c>
      <c r="BL46" s="241">
        <v>7633000</v>
      </c>
      <c r="BM46" s="262">
        <v>100.00000001310102</v>
      </c>
      <c r="BN46" s="241">
        <v>7632999.9989999998</v>
      </c>
      <c r="BO46" s="367">
        <v>9.6844872358368375E-2</v>
      </c>
      <c r="BP46" s="234">
        <v>4519102.3880000003</v>
      </c>
      <c r="BQ46" s="256">
        <v>59.204800060160466</v>
      </c>
      <c r="BR46" s="212">
        <v>1668751.8079999997</v>
      </c>
      <c r="BS46" s="256">
        <v>21.86233208723468</v>
      </c>
      <c r="BT46" s="212">
        <v>6187854.1960000005</v>
      </c>
      <c r="BU46" s="262">
        <v>81.067132147395142</v>
      </c>
      <c r="BV46" s="241">
        <v>13217125.525</v>
      </c>
      <c r="BW46" s="373">
        <v>100</v>
      </c>
      <c r="BX46" s="241">
        <v>11975125.525</v>
      </c>
      <c r="BY46" s="212">
        <v>13217125.525</v>
      </c>
      <c r="BZ46" s="269">
        <v>0.15445895023714681</v>
      </c>
      <c r="CA46" s="212">
        <v>0</v>
      </c>
      <c r="CB46" s="242">
        <v>13217125.525</v>
      </c>
      <c r="CC46" s="234">
        <v>8352051.4509999994</v>
      </c>
      <c r="CD46" s="269">
        <v>63.191133618291026</v>
      </c>
      <c r="CE46" s="212">
        <v>3279118.7670000014</v>
      </c>
      <c r="CF46" s="269">
        <v>24.809621129780421</v>
      </c>
      <c r="CG46" s="212">
        <v>11631170.218</v>
      </c>
      <c r="CH46" s="274">
        <v>88.000754748071444</v>
      </c>
      <c r="CI46" s="241">
        <v>10600159.029999999</v>
      </c>
      <c r="CJ46" s="373">
        <v>66.466719827180626</v>
      </c>
      <c r="CK46" s="241">
        <v>16351192.787</v>
      </c>
      <c r="CL46" s="212">
        <v>15948070.037999999</v>
      </c>
      <c r="CM46" s="269">
        <v>0.15185786387553069</v>
      </c>
      <c r="CN46" s="212">
        <v>0</v>
      </c>
      <c r="CO46" s="242">
        <v>15948070.037999999</v>
      </c>
      <c r="CP46" s="234">
        <v>9221605.1229999997</v>
      </c>
      <c r="CQ46" s="269">
        <v>57.822702690842043</v>
      </c>
      <c r="CR46" s="212">
        <v>2386377.656</v>
      </c>
      <c r="CS46" s="269">
        <v>14.963425983920928</v>
      </c>
      <c r="CT46" s="212">
        <v>11607982.778999999</v>
      </c>
      <c r="CU46" s="274">
        <v>72.786128674762978</v>
      </c>
      <c r="CV46" s="241">
        <v>8380462.7419999996</v>
      </c>
      <c r="CW46" s="373">
        <v>48.213175188693555</v>
      </c>
      <c r="CX46" s="241">
        <v>13079272</v>
      </c>
      <c r="CY46" s="212">
        <v>17382100.866</v>
      </c>
      <c r="CZ46" s="269">
        <v>0.20156642736630881</v>
      </c>
      <c r="DA46" s="212">
        <v>0</v>
      </c>
      <c r="DB46" s="242">
        <v>17382100.866</v>
      </c>
      <c r="DC46" s="234">
        <v>6687199.7869999986</v>
      </c>
      <c r="DD46" s="269">
        <v>38.47175803749014</v>
      </c>
      <c r="DE46" s="212">
        <v>6986424.1629999997</v>
      </c>
      <c r="DF46" s="269">
        <v>40.193209191793905</v>
      </c>
      <c r="DG46" s="212">
        <v>13673623.949999999</v>
      </c>
      <c r="DH46" s="274">
        <v>78.664967229284045</v>
      </c>
      <c r="DI46" s="241">
        <v>10476028.700999999</v>
      </c>
      <c r="DJ46" s="373">
        <v>65.213830600871049</v>
      </c>
      <c r="DK46" s="241">
        <v>16064121.068300001</v>
      </c>
      <c r="DL46" s="212">
        <v>16064121.068300001</v>
      </c>
      <c r="DM46" s="269">
        <v>0.14968122399556535</v>
      </c>
      <c r="DN46" s="212">
        <v>0</v>
      </c>
      <c r="DO46" s="242">
        <v>16064121.068300001</v>
      </c>
      <c r="DP46" s="234">
        <v>8376764.4920000006</v>
      </c>
      <c r="DQ46" s="269">
        <v>52.145800298593478</v>
      </c>
      <c r="DR46" s="212">
        <v>3464047.4809999978</v>
      </c>
      <c r="DS46" s="269">
        <v>21.563878075070953</v>
      </c>
      <c r="DT46" s="212">
        <v>11840811.972999997</v>
      </c>
      <c r="DU46" s="274">
        <v>73.709678373664431</v>
      </c>
      <c r="DV46" s="241">
        <v>21851872.634999998</v>
      </c>
      <c r="DW46" s="373">
        <v>84.1</v>
      </c>
      <c r="DX46" s="241">
        <v>19817460.777000003</v>
      </c>
      <c r="DY46" s="212">
        <v>25974017.292000003</v>
      </c>
      <c r="DZ46" s="269">
        <v>0.18395291993854004</v>
      </c>
      <c r="EA46" s="212">
        <v>0</v>
      </c>
      <c r="EB46" s="242">
        <v>25974017.292000003</v>
      </c>
      <c r="EC46" s="234">
        <v>15693924.218000002</v>
      </c>
      <c r="ED46" s="269">
        <v>60.421628435712684</v>
      </c>
      <c r="EE46" s="212">
        <v>6953110.9509999957</v>
      </c>
      <c r="EF46" s="269">
        <v>26.769486109264868</v>
      </c>
      <c r="EG46" s="212">
        <v>22647035.169</v>
      </c>
      <c r="EH46" s="274">
        <v>87.191114544977552</v>
      </c>
      <c r="EI46" s="241">
        <v>20499626.02</v>
      </c>
      <c r="EJ46" s="373">
        <v>72.156203491635054</v>
      </c>
      <c r="EK46" s="241">
        <v>23655885.710999999</v>
      </c>
      <c r="EL46" s="212">
        <v>28410067.363000002</v>
      </c>
      <c r="EM46" s="269">
        <v>0.18130290163710694</v>
      </c>
      <c r="EN46" s="212">
        <v>0</v>
      </c>
      <c r="EO46" s="242">
        <v>28410067.363000002</v>
      </c>
      <c r="EP46" s="234">
        <v>18363277.645</v>
      </c>
      <c r="EQ46" s="269">
        <v>64.636515677240197</v>
      </c>
      <c r="ER46" s="212">
        <v>3222955.8740000003</v>
      </c>
      <c r="ES46" s="269">
        <v>11.344414755585667</v>
      </c>
      <c r="ET46" s="212">
        <v>21586233.519000001</v>
      </c>
      <c r="EU46" s="274">
        <v>75.980930432825872</v>
      </c>
      <c r="EV46" s="397">
        <v>22547506.921</v>
      </c>
      <c r="EW46" s="419">
        <v>33645634</v>
      </c>
      <c r="EX46" s="212">
        <v>31351055.317000002</v>
      </c>
      <c r="EY46" s="257">
        <v>0.18428323384001299</v>
      </c>
      <c r="EZ46" s="269">
        <v>0</v>
      </c>
      <c r="FA46" s="212">
        <v>31351055.317000002</v>
      </c>
      <c r="FB46" s="242">
        <v>21416528.551000003</v>
      </c>
      <c r="FC46" s="260">
        <v>68.311986102065802</v>
      </c>
      <c r="FD46" s="269">
        <v>3707189.4089999972</v>
      </c>
      <c r="FE46" s="257">
        <v>11.824767528606243</v>
      </c>
      <c r="FF46" s="269">
        <v>25123717.960000001</v>
      </c>
      <c r="FG46" s="271">
        <v>80.136753630672047</v>
      </c>
      <c r="FH46" s="397">
        <v>30770161.901000001</v>
      </c>
      <c r="FI46" s="419">
        <v>44548675</v>
      </c>
      <c r="FJ46" s="212">
        <v>41948439.204999998</v>
      </c>
      <c r="FK46" s="257">
        <v>0.21678075057120502</v>
      </c>
      <c r="FL46" s="269">
        <v>0</v>
      </c>
      <c r="FM46" s="212">
        <v>41948439.204999998</v>
      </c>
      <c r="FN46" s="242">
        <v>28884911.342</v>
      </c>
      <c r="FO46" s="260">
        <v>68.858131290274784</v>
      </c>
      <c r="FP46" s="269">
        <v>8705109.2199999988</v>
      </c>
      <c r="FQ46" s="257">
        <v>20.751926376708678</v>
      </c>
      <c r="FR46" s="269">
        <v>37590020.561999999</v>
      </c>
      <c r="FS46" s="271">
        <v>89.610057666983465</v>
      </c>
      <c r="FT46" s="397">
        <v>0</v>
      </c>
      <c r="FU46" s="419">
        <v>48417822</v>
      </c>
      <c r="FV46" s="212">
        <v>45912144.127999999</v>
      </c>
      <c r="FW46" s="257">
        <v>0.28875881320914981</v>
      </c>
      <c r="FX46" s="269">
        <v>0</v>
      </c>
      <c r="FY46" s="212">
        <v>45912144.127999999</v>
      </c>
      <c r="FZ46" s="427">
        <v>31705995.211999997</v>
      </c>
      <c r="GA46" s="260">
        <v>69.057971075377779</v>
      </c>
      <c r="GB46" s="269">
        <v>11501956.507100001</v>
      </c>
      <c r="GC46" s="257">
        <v>25.05210054018238</v>
      </c>
      <c r="GD46" s="269">
        <v>43207951.719099998</v>
      </c>
      <c r="GE46" s="271">
        <v>94.110071615560159</v>
      </c>
      <c r="GF46" s="397">
        <v>31693225.640999999</v>
      </c>
      <c r="GG46" s="419">
        <v>39015768</v>
      </c>
      <c r="GH46" s="212">
        <v>38840088</v>
      </c>
      <c r="GI46" s="257">
        <v>0.23928315860573937</v>
      </c>
      <c r="GJ46" s="269">
        <v>0</v>
      </c>
      <c r="GK46" s="242">
        <v>38840088</v>
      </c>
      <c r="GL46" s="234">
        <v>30923133.465999998</v>
      </c>
      <c r="GM46" s="257">
        <v>79.616538113919816</v>
      </c>
      <c r="GN46" s="266">
        <v>6245251.7459999993</v>
      </c>
      <c r="GO46" s="257">
        <v>16.079396488494051</v>
      </c>
      <c r="GP46" s="266">
        <v>37168385.211999997</v>
      </c>
      <c r="GQ46" s="271">
        <v>95.695934602413871</v>
      </c>
      <c r="GR46" s="397">
        <v>28273729.667999998</v>
      </c>
      <c r="GS46" s="419">
        <v>41972009</v>
      </c>
      <c r="GT46" s="212">
        <v>41791530.145999998</v>
      </c>
      <c r="GU46" s="257">
        <v>0.20225022348239033</v>
      </c>
      <c r="GV46" s="266">
        <v>0</v>
      </c>
      <c r="GW46" s="242">
        <v>41791530.145999998</v>
      </c>
      <c r="GX46" s="234">
        <v>26444471.064000003</v>
      </c>
      <c r="GY46" s="257">
        <v>63.277106561103238</v>
      </c>
      <c r="GZ46" s="266">
        <v>9974076.3129999936</v>
      </c>
      <c r="HA46" s="257">
        <v>23.866262561230112</v>
      </c>
      <c r="HB46" s="266">
        <v>36418547.376999997</v>
      </c>
      <c r="HC46" s="271">
        <v>87.143369122333354</v>
      </c>
      <c r="HD46" s="397">
        <v>0</v>
      </c>
      <c r="HE46" s="419">
        <v>38483308</v>
      </c>
      <c r="HF46" s="212">
        <v>37683308</v>
      </c>
      <c r="HG46" s="257">
        <v>0.1964749038121644</v>
      </c>
      <c r="HH46" s="266">
        <v>0</v>
      </c>
      <c r="HI46" s="242">
        <v>37683308</v>
      </c>
      <c r="HJ46" s="234">
        <v>18093256.037999999</v>
      </c>
      <c r="HK46" s="257">
        <v>48.013980189849569</v>
      </c>
      <c r="HL46" s="266">
        <v>12999089.403000001</v>
      </c>
      <c r="HM46" s="257">
        <v>34.495616475602411</v>
      </c>
      <c r="HN46" s="266">
        <v>31092345.441</v>
      </c>
      <c r="HO46" s="271">
        <v>82.50959666545198</v>
      </c>
      <c r="HP46" s="397">
        <v>771788</v>
      </c>
      <c r="HQ46" s="419">
        <v>88361760</v>
      </c>
      <c r="HR46" s="212">
        <v>88961760</v>
      </c>
      <c r="HS46" s="257">
        <v>0.43391235652646498</v>
      </c>
      <c r="HT46" s="266">
        <v>0</v>
      </c>
      <c r="HU46" s="242">
        <v>88961760</v>
      </c>
      <c r="HV46" s="234">
        <v>26935342.690000001</v>
      </c>
      <c r="HW46" s="257">
        <v>30.277439081690833</v>
      </c>
      <c r="HX46" s="266">
        <v>39690625.331</v>
      </c>
      <c r="HY46" s="257">
        <v>44.615377810645832</v>
      </c>
      <c r="HZ46" s="266">
        <v>66625968.020999998</v>
      </c>
      <c r="IA46" s="271">
        <v>74.892816892336654</v>
      </c>
      <c r="IB46" s="397">
        <v>6795000</v>
      </c>
      <c r="IC46" s="419">
        <v>22180702</v>
      </c>
      <c r="ID46" s="212">
        <v>28975702</v>
      </c>
      <c r="IE46" s="257">
        <v>0.11948519201404104</v>
      </c>
      <c r="IF46" s="266">
        <v>0</v>
      </c>
      <c r="IG46" s="242">
        <v>28975702</v>
      </c>
      <c r="IH46" s="234">
        <v>15873314.068</v>
      </c>
      <c r="II46" s="257">
        <v>54.781465063383109</v>
      </c>
      <c r="IJ46" s="266">
        <v>8198369.1220000014</v>
      </c>
      <c r="IK46" s="257">
        <v>28.293944774832379</v>
      </c>
      <c r="IL46" s="266">
        <v>24071683.190000001</v>
      </c>
      <c r="IM46" s="271">
        <v>83.075409838215492</v>
      </c>
      <c r="IN46" s="397">
        <v>3864654.8419999997</v>
      </c>
      <c r="IO46" s="419">
        <v>30127029</v>
      </c>
      <c r="IP46" s="212">
        <v>33991683.842</v>
      </c>
      <c r="IQ46" s="257">
        <v>0.1573159557334394</v>
      </c>
      <c r="IR46" s="266">
        <v>0</v>
      </c>
      <c r="IS46" s="242">
        <v>33991683.842</v>
      </c>
      <c r="IT46" s="234">
        <v>22536219.651999999</v>
      </c>
      <c r="IU46" s="257">
        <v>66.299215292636745</v>
      </c>
      <c r="IV46" s="266">
        <v>7297346.2399999984</v>
      </c>
      <c r="IW46" s="257">
        <v>21.468033987134888</v>
      </c>
      <c r="IX46" s="266">
        <v>29833565.891999997</v>
      </c>
      <c r="IY46" s="271">
        <v>87.767249279771647</v>
      </c>
    </row>
    <row r="47" spans="1:259" ht="14.1" customHeight="1" x14ac:dyDescent="0.2">
      <c r="A47" s="202">
        <v>204</v>
      </c>
      <c r="B47" s="247" t="s">
        <v>148</v>
      </c>
      <c r="C47" s="241">
        <v>59599615.5</v>
      </c>
      <c r="D47" s="240">
        <v>71.36892649915076</v>
      </c>
      <c r="E47" s="241">
        <v>0</v>
      </c>
      <c r="F47" s="212">
        <v>83509194.299999997</v>
      </c>
      <c r="G47" s="367">
        <v>2.5364079194820119</v>
      </c>
      <c r="H47" s="234">
        <v>47340959.600000001</v>
      </c>
      <c r="I47" s="256">
        <v>56.689517839115354</v>
      </c>
      <c r="J47" s="212">
        <v>24182235.199999999</v>
      </c>
      <c r="K47" s="256">
        <v>28.957572160410606</v>
      </c>
      <c r="L47" s="212">
        <v>71523194.799999997</v>
      </c>
      <c r="M47" s="256">
        <v>85.64708999952596</v>
      </c>
      <c r="N47" s="241">
        <v>113793989.40000001</v>
      </c>
      <c r="O47" s="262">
        <v>49.160060580766434</v>
      </c>
      <c r="P47" s="241">
        <v>231476503.60000002</v>
      </c>
      <c r="Q47" s="367">
        <v>4.6166096963413192</v>
      </c>
      <c r="R47" s="234">
        <v>94441724.700000003</v>
      </c>
      <c r="S47" s="256">
        <v>40.799702445479653</v>
      </c>
      <c r="T47" s="212">
        <v>83201085.799999997</v>
      </c>
      <c r="U47" s="256">
        <v>35.943642013780611</v>
      </c>
      <c r="V47" s="212">
        <v>177642810.5</v>
      </c>
      <c r="W47" s="256">
        <v>76.743344459260271</v>
      </c>
      <c r="X47" s="241">
        <v>123233592.69999999</v>
      </c>
      <c r="Y47" s="262">
        <v>50.500753751873681</v>
      </c>
      <c r="Z47" s="241">
        <v>244023274</v>
      </c>
      <c r="AA47" s="367">
        <v>3.9513342018319659</v>
      </c>
      <c r="AB47" s="234">
        <v>115600968.2</v>
      </c>
      <c r="AC47" s="256">
        <v>47.37292730528646</v>
      </c>
      <c r="AD47" s="212">
        <v>86369644</v>
      </c>
      <c r="AE47" s="256">
        <v>35.39401901476004</v>
      </c>
      <c r="AF47" s="212">
        <v>201970612.19999999</v>
      </c>
      <c r="AG47" s="256">
        <v>82.7669463200465</v>
      </c>
      <c r="AH47" s="241">
        <v>259582973</v>
      </c>
      <c r="AI47" s="262">
        <v>65.360837571184845</v>
      </c>
      <c r="AJ47" s="241">
        <v>397153682</v>
      </c>
      <c r="AK47" s="367">
        <v>7.1634997178678228</v>
      </c>
      <c r="AL47" s="234">
        <v>147789353</v>
      </c>
      <c r="AM47" s="256">
        <v>37.212132153920201</v>
      </c>
      <c r="AN47" s="212">
        <v>217041005</v>
      </c>
      <c r="AO47" s="256">
        <v>54.649123207675565</v>
      </c>
      <c r="AP47" s="212">
        <v>364830358</v>
      </c>
      <c r="AQ47" s="256">
        <v>91.861255361595767</v>
      </c>
      <c r="AR47" s="241">
        <v>309366452.92900002</v>
      </c>
      <c r="AS47" s="262">
        <v>35.066082794436547</v>
      </c>
      <c r="AT47" s="241">
        <v>882238414.65999997</v>
      </c>
      <c r="AU47" s="367">
        <v>11.09182505735378</v>
      </c>
      <c r="AV47" s="234">
        <v>231013963.98600006</v>
      </c>
      <c r="AW47" s="256">
        <v>26.184981309732358</v>
      </c>
      <c r="AX47" s="212">
        <v>556997263.2579999</v>
      </c>
      <c r="AY47" s="256">
        <v>63.134551160148398</v>
      </c>
      <c r="AZ47" s="212">
        <v>788011227.24399996</v>
      </c>
      <c r="BA47" s="256">
        <v>89.319532469880755</v>
      </c>
      <c r="BB47" s="241">
        <v>667450839.83500004</v>
      </c>
      <c r="BC47" s="262">
        <v>90.171120389881708</v>
      </c>
      <c r="BD47" s="241">
        <v>740204665.25099993</v>
      </c>
      <c r="BE47" s="367">
        <v>9.587453561570408</v>
      </c>
      <c r="BF47" s="234">
        <v>321310824.01099998</v>
      </c>
      <c r="BG47" s="256">
        <v>43.408375966131608</v>
      </c>
      <c r="BH47" s="212">
        <v>384362740.51499999</v>
      </c>
      <c r="BI47" s="256">
        <v>51.926549312501891</v>
      </c>
      <c r="BJ47" s="212">
        <v>705673564.52600002</v>
      </c>
      <c r="BK47" s="256">
        <v>95.334925278633492</v>
      </c>
      <c r="BL47" s="241">
        <v>308806618.58100003</v>
      </c>
      <c r="BM47" s="262">
        <v>71.211305476794919</v>
      </c>
      <c r="BN47" s="241">
        <v>433648304.17499995</v>
      </c>
      <c r="BO47" s="367">
        <v>5.5019801744730454</v>
      </c>
      <c r="BP47" s="234">
        <v>192922901.25099999</v>
      </c>
      <c r="BQ47" s="256">
        <v>44.488332917161699</v>
      </c>
      <c r="BR47" s="212">
        <v>148053485.29100001</v>
      </c>
      <c r="BS47" s="256">
        <v>34.141373058673977</v>
      </c>
      <c r="BT47" s="212">
        <v>340976386.542</v>
      </c>
      <c r="BU47" s="262">
        <v>78.629705975835677</v>
      </c>
      <c r="BV47" s="241">
        <v>282120010.60600001</v>
      </c>
      <c r="BW47" s="373">
        <v>65.658877576102881</v>
      </c>
      <c r="BX47" s="241">
        <v>564627649.47040009</v>
      </c>
      <c r="BY47" s="212">
        <v>429675347.82940006</v>
      </c>
      <c r="BZ47" s="269">
        <v>5.0213038412155084</v>
      </c>
      <c r="CA47" s="212">
        <v>107675.454</v>
      </c>
      <c r="CB47" s="242">
        <v>429567672.37540007</v>
      </c>
      <c r="CC47" s="234">
        <v>152656008.118</v>
      </c>
      <c r="CD47" s="269">
        <v>35.528221223110783</v>
      </c>
      <c r="CE47" s="212">
        <v>232333201.81400004</v>
      </c>
      <c r="CF47" s="269">
        <v>54.071801649241117</v>
      </c>
      <c r="CG47" s="212">
        <v>384989209.93200004</v>
      </c>
      <c r="CH47" s="274">
        <v>89.6000228723519</v>
      </c>
      <c r="CI47" s="241">
        <v>199654247.183</v>
      </c>
      <c r="CJ47" s="373">
        <v>50.099346798395196</v>
      </c>
      <c r="CK47" s="241">
        <v>518702949.33100003</v>
      </c>
      <c r="CL47" s="212">
        <v>398516667.26600003</v>
      </c>
      <c r="CM47" s="269">
        <v>3.7946842260920848</v>
      </c>
      <c r="CN47" s="212">
        <v>0</v>
      </c>
      <c r="CO47" s="242">
        <v>398516667.26600003</v>
      </c>
      <c r="CP47" s="234">
        <v>139644973.62400001</v>
      </c>
      <c r="CQ47" s="269">
        <v>35.041187758099575</v>
      </c>
      <c r="CR47" s="212">
        <v>246477370.74499997</v>
      </c>
      <c r="CS47" s="269">
        <v>61.848698182674113</v>
      </c>
      <c r="CT47" s="212">
        <v>386122344.36899996</v>
      </c>
      <c r="CU47" s="274">
        <v>96.889885940773667</v>
      </c>
      <c r="CV47" s="241">
        <v>175812909.74299997</v>
      </c>
      <c r="CW47" s="373">
        <v>49.934438003161091</v>
      </c>
      <c r="CX47" s="241">
        <v>352684708.14799994</v>
      </c>
      <c r="CY47" s="212">
        <v>352087490.6649999</v>
      </c>
      <c r="CZ47" s="269">
        <v>4.0828791732839687</v>
      </c>
      <c r="DA47" s="212">
        <v>0</v>
      </c>
      <c r="DB47" s="242">
        <v>352087490.6649999</v>
      </c>
      <c r="DC47" s="234">
        <v>128083317.273</v>
      </c>
      <c r="DD47" s="269">
        <v>36.378264115855011</v>
      </c>
      <c r="DE47" s="212">
        <v>175260380.44300002</v>
      </c>
      <c r="DF47" s="269">
        <v>49.777508457338158</v>
      </c>
      <c r="DG47" s="212">
        <v>303343697.71600002</v>
      </c>
      <c r="DH47" s="274">
        <v>86.155772573193161</v>
      </c>
      <c r="DI47" s="241">
        <v>292703955.30599999</v>
      </c>
      <c r="DJ47" s="373">
        <v>59.551698715358967</v>
      </c>
      <c r="DK47" s="241">
        <v>473331050.06199998</v>
      </c>
      <c r="DL47" s="212">
        <v>491512352.4939999</v>
      </c>
      <c r="DM47" s="269">
        <v>4.5797818764837839</v>
      </c>
      <c r="DN47" s="212">
        <v>0</v>
      </c>
      <c r="DO47" s="242">
        <v>491512352.4939999</v>
      </c>
      <c r="DP47" s="234">
        <v>201135492.59800002</v>
      </c>
      <c r="DQ47" s="269">
        <v>40.921757424286781</v>
      </c>
      <c r="DR47" s="212">
        <v>251709690.56729996</v>
      </c>
      <c r="DS47" s="269">
        <v>51.211264435184809</v>
      </c>
      <c r="DT47" s="212">
        <v>452845183.16530001</v>
      </c>
      <c r="DU47" s="274">
        <v>92.133021859471597</v>
      </c>
      <c r="DV47" s="241">
        <v>522645574.49299997</v>
      </c>
      <c r="DW47" s="373">
        <v>56.576707712991805</v>
      </c>
      <c r="DX47" s="241">
        <v>673898510.26699996</v>
      </c>
      <c r="DY47" s="212">
        <v>923782234.10299993</v>
      </c>
      <c r="DZ47" s="269">
        <v>6.5424011018478074</v>
      </c>
      <c r="EA47" s="212">
        <v>0</v>
      </c>
      <c r="EB47" s="242">
        <v>923782234.10299993</v>
      </c>
      <c r="EC47" s="234">
        <v>279050816.29100007</v>
      </c>
      <c r="ED47" s="269">
        <v>30.207423999873811</v>
      </c>
      <c r="EE47" s="212">
        <v>492900443.01900005</v>
      </c>
      <c r="EF47" s="269">
        <v>53.356778775639732</v>
      </c>
      <c r="EG47" s="212">
        <v>771951259.31000018</v>
      </c>
      <c r="EH47" s="274">
        <v>83.56420277551355</v>
      </c>
      <c r="EI47" s="241">
        <v>617272371.125</v>
      </c>
      <c r="EJ47" s="373">
        <v>49.968526746207338</v>
      </c>
      <c r="EK47" s="241">
        <v>1411960381.569</v>
      </c>
      <c r="EL47" s="212">
        <v>1235322334.517</v>
      </c>
      <c r="EM47" s="269">
        <v>7.8833858731620685</v>
      </c>
      <c r="EN47" s="212">
        <v>0</v>
      </c>
      <c r="EO47" s="242">
        <v>1235322334.517</v>
      </c>
      <c r="EP47" s="234">
        <v>503641963.52199996</v>
      </c>
      <c r="EQ47" s="269">
        <v>40.770084815063228</v>
      </c>
      <c r="ER47" s="212">
        <v>445622622.02600008</v>
      </c>
      <c r="ES47" s="269">
        <v>36.073388262686478</v>
      </c>
      <c r="ET47" s="212">
        <v>949264585.5480001</v>
      </c>
      <c r="EU47" s="274">
        <v>76.843473077749707</v>
      </c>
      <c r="EV47" s="397">
        <v>1169963801.7329998</v>
      </c>
      <c r="EW47" s="419">
        <v>1662455386.997</v>
      </c>
      <c r="EX47" s="212">
        <v>1123243864.4919999</v>
      </c>
      <c r="EY47" s="257">
        <v>6.6024894424302438</v>
      </c>
      <c r="EZ47" s="269">
        <v>0</v>
      </c>
      <c r="FA47" s="212">
        <v>1123243864.4919999</v>
      </c>
      <c r="FB47" s="242">
        <v>581826339.71700001</v>
      </c>
      <c r="FC47" s="260">
        <v>51.798755204430854</v>
      </c>
      <c r="FD47" s="269">
        <v>440396545.81499994</v>
      </c>
      <c r="FE47" s="257">
        <v>39.207563000059153</v>
      </c>
      <c r="FF47" s="269">
        <v>1022222885.5319999</v>
      </c>
      <c r="FG47" s="271">
        <v>91.006318204490015</v>
      </c>
      <c r="FH47" s="397">
        <v>1165202262.648</v>
      </c>
      <c r="FI47" s="419">
        <v>1897708052</v>
      </c>
      <c r="FJ47" s="212">
        <v>1325214681.641</v>
      </c>
      <c r="FK47" s="257">
        <v>6.8484319988686089</v>
      </c>
      <c r="FL47" s="269">
        <v>0</v>
      </c>
      <c r="FM47" s="212">
        <v>1325214681.641</v>
      </c>
      <c r="FN47" s="242">
        <v>673717541.17499995</v>
      </c>
      <c r="FO47" s="260">
        <v>50.838369851195907</v>
      </c>
      <c r="FP47" s="269">
        <v>538800187.68299997</v>
      </c>
      <c r="FQ47" s="257">
        <v>40.657577609675222</v>
      </c>
      <c r="FR47" s="269">
        <v>1212517728.8579998</v>
      </c>
      <c r="FS47" s="271">
        <v>91.495947460871122</v>
      </c>
      <c r="FT47" s="397">
        <v>90542197.352999985</v>
      </c>
      <c r="FU47" s="419">
        <v>1394125022</v>
      </c>
      <c r="FV47" s="212">
        <v>1240049713.5940001</v>
      </c>
      <c r="FW47" s="257">
        <v>7.799140955374674</v>
      </c>
      <c r="FX47" s="269">
        <v>0</v>
      </c>
      <c r="FY47" s="212">
        <v>1240049713.5940001</v>
      </c>
      <c r="FZ47" s="427">
        <v>592349358.90100002</v>
      </c>
      <c r="GA47" s="260">
        <v>47.768194485059077</v>
      </c>
      <c r="GB47" s="269">
        <v>211342449.07600003</v>
      </c>
      <c r="GC47" s="257">
        <v>17.043062609439453</v>
      </c>
      <c r="GD47" s="269">
        <v>803691807.977</v>
      </c>
      <c r="GE47" s="271">
        <v>64.811257094498515</v>
      </c>
      <c r="GF47" s="397">
        <v>826591043.55300009</v>
      </c>
      <c r="GG47" s="419">
        <v>1750065847</v>
      </c>
      <c r="GH47" s="212">
        <v>1164006955.2759998</v>
      </c>
      <c r="GI47" s="257">
        <v>7.1711284716319597</v>
      </c>
      <c r="GJ47" s="269">
        <v>0</v>
      </c>
      <c r="GK47" s="242">
        <v>1164006955.2759998</v>
      </c>
      <c r="GL47" s="234">
        <v>514704608.55299991</v>
      </c>
      <c r="GM47" s="257">
        <v>44.218344763322946</v>
      </c>
      <c r="GN47" s="266">
        <v>275104145.10499996</v>
      </c>
      <c r="GO47" s="257">
        <v>23.63423550504211</v>
      </c>
      <c r="GP47" s="266">
        <v>789808753.65799987</v>
      </c>
      <c r="GQ47" s="271">
        <v>67.85258026836506</v>
      </c>
      <c r="GR47" s="397">
        <v>766580405.36400008</v>
      </c>
      <c r="GS47" s="419">
        <v>1445094035</v>
      </c>
      <c r="GT47" s="212">
        <v>1221895374.3849998</v>
      </c>
      <c r="GU47" s="257">
        <v>5.9133659781805976</v>
      </c>
      <c r="GV47" s="266">
        <v>0</v>
      </c>
      <c r="GW47" s="242">
        <v>1221895374.3849998</v>
      </c>
      <c r="GX47" s="234">
        <v>434411337.398</v>
      </c>
      <c r="GY47" s="257">
        <v>35.552253204710468</v>
      </c>
      <c r="GZ47" s="266">
        <v>410149466.00300002</v>
      </c>
      <c r="HA47" s="257">
        <v>33.566660010431342</v>
      </c>
      <c r="HB47" s="266">
        <v>844560803.40100002</v>
      </c>
      <c r="HC47" s="271">
        <v>69.118913215141802</v>
      </c>
      <c r="HD47" s="397">
        <v>505674020.88600004</v>
      </c>
      <c r="HE47" s="419">
        <v>1306907644</v>
      </c>
      <c r="HF47" s="212">
        <v>779531444.92799997</v>
      </c>
      <c r="HG47" s="257">
        <v>4.0643556468234241</v>
      </c>
      <c r="HH47" s="266">
        <v>0</v>
      </c>
      <c r="HI47" s="242">
        <v>779531444.92799997</v>
      </c>
      <c r="HJ47" s="234">
        <v>174774392.67199999</v>
      </c>
      <c r="HK47" s="257">
        <v>22.420441639547036</v>
      </c>
      <c r="HL47" s="266">
        <v>352257820.67399997</v>
      </c>
      <c r="HM47" s="257">
        <v>45.18840426078458</v>
      </c>
      <c r="HN47" s="266">
        <v>527032213.34599996</v>
      </c>
      <c r="HO47" s="271">
        <v>67.608845900331616</v>
      </c>
      <c r="HP47" s="397">
        <v>543986667.42499995</v>
      </c>
      <c r="HQ47" s="419">
        <v>1906242054</v>
      </c>
      <c r="HR47" s="212">
        <v>1517041169.454</v>
      </c>
      <c r="HS47" s="257">
        <v>7.3993917025185807</v>
      </c>
      <c r="HT47" s="266">
        <v>0</v>
      </c>
      <c r="HU47" s="242">
        <v>1517041169.454</v>
      </c>
      <c r="HV47" s="234">
        <v>246779248.40200001</v>
      </c>
      <c r="HW47" s="257">
        <v>16.26714247252885</v>
      </c>
      <c r="HX47" s="266">
        <v>919200078.16300011</v>
      </c>
      <c r="HY47" s="257">
        <v>60.591636975404597</v>
      </c>
      <c r="HZ47" s="266">
        <v>1165979326.5650001</v>
      </c>
      <c r="IA47" s="271">
        <v>76.858779447933443</v>
      </c>
      <c r="IB47" s="397">
        <v>447821575.17431009</v>
      </c>
      <c r="IC47" s="419">
        <v>845433820</v>
      </c>
      <c r="ID47" s="212">
        <v>845433820</v>
      </c>
      <c r="IE47" s="257">
        <v>3.4862597053857129</v>
      </c>
      <c r="IF47" s="266">
        <v>0</v>
      </c>
      <c r="IG47" s="242">
        <v>845433820</v>
      </c>
      <c r="IH47" s="234">
        <v>300217022.87400001</v>
      </c>
      <c r="II47" s="257">
        <v>35.510410841383191</v>
      </c>
      <c r="IJ47" s="266">
        <v>390391888.02599996</v>
      </c>
      <c r="IK47" s="257">
        <v>46.17651657536009</v>
      </c>
      <c r="IL47" s="266">
        <v>690608910.89999998</v>
      </c>
      <c r="IM47" s="271">
        <v>81.686927416743274</v>
      </c>
      <c r="IN47" s="397">
        <v>500248933.66500002</v>
      </c>
      <c r="IO47" s="419">
        <v>1615856438</v>
      </c>
      <c r="IP47" s="212">
        <v>1378799028.4390001</v>
      </c>
      <c r="IQ47" s="257">
        <v>6.3811809950764911</v>
      </c>
      <c r="IR47" s="266">
        <v>0</v>
      </c>
      <c r="IS47" s="242">
        <v>1378799028.4390001</v>
      </c>
      <c r="IT47" s="234">
        <v>514582372.63800001</v>
      </c>
      <c r="IU47" s="257">
        <v>37.321057095650964</v>
      </c>
      <c r="IV47" s="266">
        <v>358475649.40900004</v>
      </c>
      <c r="IW47" s="257">
        <v>25.999122570810506</v>
      </c>
      <c r="IX47" s="266">
        <v>873058022.04700005</v>
      </c>
      <c r="IY47" s="271">
        <v>63.32017966646147</v>
      </c>
    </row>
    <row r="48" spans="1:259" ht="14.1" customHeight="1" x14ac:dyDescent="0.2">
      <c r="A48" s="202">
        <v>206</v>
      </c>
      <c r="B48" s="247" t="s">
        <v>149</v>
      </c>
      <c r="C48" s="241">
        <v>44270251.899999999</v>
      </c>
      <c r="D48" s="240">
        <v>104.02924278038519</v>
      </c>
      <c r="E48" s="241">
        <v>0</v>
      </c>
      <c r="F48" s="212">
        <v>42555584.100000001</v>
      </c>
      <c r="G48" s="367">
        <v>1.2925321748604488</v>
      </c>
      <c r="H48" s="234">
        <v>31704351.800000001</v>
      </c>
      <c r="I48" s="256">
        <v>74.501037808572818</v>
      </c>
      <c r="J48" s="212">
        <v>23837.599999999999</v>
      </c>
      <c r="K48" s="256">
        <v>5.601521046917083E-2</v>
      </c>
      <c r="L48" s="212">
        <v>31728189.400000002</v>
      </c>
      <c r="M48" s="256">
        <v>74.557053019041987</v>
      </c>
      <c r="N48" s="241">
        <v>58932082.600000001</v>
      </c>
      <c r="O48" s="262">
        <v>99.677615453357717</v>
      </c>
      <c r="P48" s="241">
        <v>59122685</v>
      </c>
      <c r="Q48" s="367">
        <v>1.1791536358972958</v>
      </c>
      <c r="R48" s="234">
        <v>57906975.5</v>
      </c>
      <c r="S48" s="256">
        <v>97.94375120142125</v>
      </c>
      <c r="T48" s="212">
        <v>51569.1</v>
      </c>
      <c r="U48" s="256">
        <v>8.7223880309224788E-2</v>
      </c>
      <c r="V48" s="212">
        <v>57958544.600000001</v>
      </c>
      <c r="W48" s="256">
        <v>98.030975081730475</v>
      </c>
      <c r="X48" s="241">
        <v>64526950</v>
      </c>
      <c r="Y48" s="262">
        <v>103.1146078517759</v>
      </c>
      <c r="Z48" s="241">
        <v>62577894</v>
      </c>
      <c r="AA48" s="367">
        <v>1.0132893014164517</v>
      </c>
      <c r="AB48" s="234">
        <v>60953881</v>
      </c>
      <c r="AC48" s="256">
        <v>97.404813591202029</v>
      </c>
      <c r="AD48" s="212">
        <v>184317</v>
      </c>
      <c r="AE48" s="256">
        <v>0.29454011347841136</v>
      </c>
      <c r="AF48" s="212">
        <v>61138198</v>
      </c>
      <c r="AG48" s="256">
        <v>97.699353704680448</v>
      </c>
      <c r="AH48" s="241">
        <v>62517998</v>
      </c>
      <c r="AI48" s="262">
        <v>102.94591168472856</v>
      </c>
      <c r="AJ48" s="241">
        <v>60728976</v>
      </c>
      <c r="AK48" s="367">
        <v>1.0953744662561173</v>
      </c>
      <c r="AL48" s="234">
        <v>53145098</v>
      </c>
      <c r="AM48" s="256">
        <v>87.511928407948119</v>
      </c>
      <c r="AN48" s="212">
        <v>6951181</v>
      </c>
      <c r="AO48" s="256">
        <v>11.446234496033657</v>
      </c>
      <c r="AP48" s="212">
        <v>60096279</v>
      </c>
      <c r="AQ48" s="256">
        <v>98.958162903981787</v>
      </c>
      <c r="AR48" s="241">
        <v>47192018.959999993</v>
      </c>
      <c r="AS48" s="262">
        <v>87.691720148213221</v>
      </c>
      <c r="AT48" s="241">
        <v>53815820.786999993</v>
      </c>
      <c r="AU48" s="367">
        <v>0.6765922448722077</v>
      </c>
      <c r="AV48" s="234">
        <v>46650112.034000002</v>
      </c>
      <c r="AW48" s="256">
        <v>86.684754319066386</v>
      </c>
      <c r="AX48" s="212">
        <v>6526960.7939999998</v>
      </c>
      <c r="AY48" s="256">
        <v>12.128330848717043</v>
      </c>
      <c r="AZ48" s="212">
        <v>53177072.828000002</v>
      </c>
      <c r="BA48" s="256">
        <v>98.813085167783427</v>
      </c>
      <c r="BB48" s="241">
        <v>62012165.741999999</v>
      </c>
      <c r="BC48" s="262">
        <v>102.46828254485017</v>
      </c>
      <c r="BD48" s="241">
        <v>60518400.622999996</v>
      </c>
      <c r="BE48" s="367">
        <v>0.78386071154628167</v>
      </c>
      <c r="BF48" s="234">
        <v>54717478.593000002</v>
      </c>
      <c r="BG48" s="256">
        <v>90.414614447369658</v>
      </c>
      <c r="BH48" s="212">
        <v>5522555.5319999997</v>
      </c>
      <c r="BI48" s="256">
        <v>9.1254155350251516</v>
      </c>
      <c r="BJ48" s="212">
        <v>60240034.125</v>
      </c>
      <c r="BK48" s="256">
        <v>99.540029982394813</v>
      </c>
      <c r="BL48" s="241">
        <v>68204390.754999995</v>
      </c>
      <c r="BM48" s="262">
        <v>107.0866126570095</v>
      </c>
      <c r="BN48" s="241">
        <v>63690865.798</v>
      </c>
      <c r="BO48" s="367">
        <v>0.80808774654911142</v>
      </c>
      <c r="BP48" s="234">
        <v>61496542.568999998</v>
      </c>
      <c r="BQ48" s="256">
        <v>96.554728528955081</v>
      </c>
      <c r="BR48" s="212">
        <v>1990649.3459999999</v>
      </c>
      <c r="BS48" s="256">
        <v>3.1254863959825609</v>
      </c>
      <c r="BT48" s="212">
        <v>63487191.914999999</v>
      </c>
      <c r="BU48" s="262">
        <v>99.680214924937644</v>
      </c>
      <c r="BV48" s="241">
        <v>50348547.671999998</v>
      </c>
      <c r="BW48" s="373">
        <v>97.989730176750982</v>
      </c>
      <c r="BX48" s="241">
        <v>45576098.141999997</v>
      </c>
      <c r="BY48" s="212">
        <v>51381453.526999995</v>
      </c>
      <c r="BZ48" s="269">
        <v>0.60045774388899609</v>
      </c>
      <c r="CA48" s="212">
        <v>53388.883000000002</v>
      </c>
      <c r="CB48" s="242">
        <v>51328064.643999994</v>
      </c>
      <c r="CC48" s="234">
        <v>49118464.485999994</v>
      </c>
      <c r="CD48" s="269">
        <v>95.59570840126031</v>
      </c>
      <c r="CE48" s="212">
        <v>1276854.4109999994</v>
      </c>
      <c r="CF48" s="269">
        <v>2.4850492217567108</v>
      </c>
      <c r="CG48" s="212">
        <v>50395318.896999992</v>
      </c>
      <c r="CH48" s="274">
        <v>98.080757623017007</v>
      </c>
      <c r="CI48" s="241">
        <v>38973484.685999997</v>
      </c>
      <c r="CJ48" s="373">
        <v>104.4783672211173</v>
      </c>
      <c r="CK48" s="241">
        <v>38088846.451000005</v>
      </c>
      <c r="CL48" s="212">
        <v>37302922.818000004</v>
      </c>
      <c r="CM48" s="269">
        <v>0.35519922861874209</v>
      </c>
      <c r="CN48" s="212">
        <v>0</v>
      </c>
      <c r="CO48" s="242">
        <v>37302922.818000004</v>
      </c>
      <c r="CP48" s="234">
        <v>36219838.206799999</v>
      </c>
      <c r="CQ48" s="269">
        <v>97.096515421903135</v>
      </c>
      <c r="CR48" s="212">
        <v>639525.7182</v>
      </c>
      <c r="CS48" s="269">
        <v>1.7144118205434717</v>
      </c>
      <c r="CT48" s="212">
        <v>36859363.924999997</v>
      </c>
      <c r="CU48" s="274">
        <v>98.81092724244661</v>
      </c>
      <c r="CV48" s="241">
        <v>50026454.001000009</v>
      </c>
      <c r="CW48" s="373">
        <v>108.4847137001409</v>
      </c>
      <c r="CX48" s="241">
        <v>47074672.778000005</v>
      </c>
      <c r="CY48" s="212">
        <v>46113827.741000004</v>
      </c>
      <c r="CZ48" s="269">
        <v>0.53474545922812466</v>
      </c>
      <c r="DA48" s="212">
        <v>0</v>
      </c>
      <c r="DB48" s="242">
        <v>46113827.741000004</v>
      </c>
      <c r="DC48" s="234">
        <v>36623022.822999999</v>
      </c>
      <c r="DD48" s="269">
        <v>79.418744045049877</v>
      </c>
      <c r="DE48" s="212">
        <v>577604.4676999998</v>
      </c>
      <c r="DF48" s="269">
        <v>1.2525624004672447</v>
      </c>
      <c r="DG48" s="212">
        <v>37200627.290699996</v>
      </c>
      <c r="DH48" s="274">
        <v>80.671306445517104</v>
      </c>
      <c r="DI48" s="241">
        <v>53312932.75999999</v>
      </c>
      <c r="DJ48" s="373">
        <v>102.30538575060923</v>
      </c>
      <c r="DK48" s="241">
        <v>41234316.305</v>
      </c>
      <c r="DL48" s="212">
        <v>52111560.274999999</v>
      </c>
      <c r="DM48" s="269">
        <v>0.48556171191170777</v>
      </c>
      <c r="DN48" s="212">
        <v>0</v>
      </c>
      <c r="DO48" s="242">
        <v>52111560.274999999</v>
      </c>
      <c r="DP48" s="234">
        <v>51597181.739</v>
      </c>
      <c r="DQ48" s="269">
        <v>99.012928161648688</v>
      </c>
      <c r="DR48" s="212">
        <v>336781.93299999903</v>
      </c>
      <c r="DS48" s="269">
        <v>0.64627106005414847</v>
      </c>
      <c r="DT48" s="212">
        <v>51933963.671999998</v>
      </c>
      <c r="DU48" s="274">
        <v>99.659199221702835</v>
      </c>
      <c r="DV48" s="241">
        <v>48633326.781999998</v>
      </c>
      <c r="DW48" s="373">
        <v>125.21779066406829</v>
      </c>
      <c r="DX48" s="241">
        <v>39042960.251000002</v>
      </c>
      <c r="DY48" s="212">
        <v>38838991.267999999</v>
      </c>
      <c r="DZ48" s="269">
        <v>0.27506510721453087</v>
      </c>
      <c r="EA48" s="212">
        <v>0</v>
      </c>
      <c r="EB48" s="242">
        <v>38838991.267999999</v>
      </c>
      <c r="EC48" s="234">
        <v>32896752.819000002</v>
      </c>
      <c r="ED48" s="269">
        <v>84.700327544562441</v>
      </c>
      <c r="EE48" s="212">
        <v>1409287.4789999961</v>
      </c>
      <c r="EF48" s="269">
        <v>3.6285377992325154</v>
      </c>
      <c r="EG48" s="212">
        <v>34306040.298</v>
      </c>
      <c r="EH48" s="274">
        <v>88.328865343794959</v>
      </c>
      <c r="EI48" s="241">
        <v>389134107.19300002</v>
      </c>
      <c r="EJ48" s="373">
        <v>101.77872376402834</v>
      </c>
      <c r="EK48" s="241">
        <v>370016558</v>
      </c>
      <c r="EL48" s="212">
        <v>382333451.23799998</v>
      </c>
      <c r="EM48" s="269">
        <v>2.4399155136342832</v>
      </c>
      <c r="EN48" s="212">
        <v>0</v>
      </c>
      <c r="EO48" s="242">
        <v>382333451.23799998</v>
      </c>
      <c r="EP48" s="234">
        <v>377984671.45800006</v>
      </c>
      <c r="EQ48" s="269">
        <v>98.862568847711728</v>
      </c>
      <c r="ER48" s="212">
        <v>3101324.0270000049</v>
      </c>
      <c r="ES48" s="269">
        <v>0.81115686240842477</v>
      </c>
      <c r="ET48" s="212">
        <v>381085995.48500007</v>
      </c>
      <c r="EU48" s="274">
        <v>99.673725710120152</v>
      </c>
      <c r="EV48" s="397">
        <v>378967988.42000002</v>
      </c>
      <c r="EW48" s="419">
        <v>413542673</v>
      </c>
      <c r="EX48" s="212">
        <v>413517533.55599999</v>
      </c>
      <c r="EY48" s="257">
        <v>2.430678889840248</v>
      </c>
      <c r="EZ48" s="269">
        <v>0</v>
      </c>
      <c r="FA48" s="212">
        <v>413517533.55599999</v>
      </c>
      <c r="FB48" s="242">
        <v>371054631.85100001</v>
      </c>
      <c r="FC48" s="260">
        <v>89.731293534316478</v>
      </c>
      <c r="FD48" s="269">
        <v>4032235.4350000015</v>
      </c>
      <c r="FE48" s="257">
        <v>0.97510627912805115</v>
      </c>
      <c r="FF48" s="269">
        <v>375086867.28600001</v>
      </c>
      <c r="FG48" s="271">
        <v>90.706399813444534</v>
      </c>
      <c r="FH48" s="397">
        <v>342629913.89700001</v>
      </c>
      <c r="FI48" s="419">
        <v>421431627</v>
      </c>
      <c r="FJ48" s="212">
        <v>421931627</v>
      </c>
      <c r="FK48" s="257">
        <v>2.1804543035271609</v>
      </c>
      <c r="FL48" s="269">
        <v>0</v>
      </c>
      <c r="FM48" s="212">
        <v>421931627</v>
      </c>
      <c r="FN48" s="242">
        <v>339351726.708</v>
      </c>
      <c r="FO48" s="260">
        <v>80.42813218834624</v>
      </c>
      <c r="FP48" s="269">
        <v>4684365.4139999934</v>
      </c>
      <c r="FQ48" s="257">
        <v>1.1102190767984295</v>
      </c>
      <c r="FR48" s="269">
        <v>344036092.12199998</v>
      </c>
      <c r="FS48" s="271">
        <v>81.538351265144669</v>
      </c>
      <c r="FT48" s="397">
        <v>18971260.305</v>
      </c>
      <c r="FU48" s="419">
        <v>437026941</v>
      </c>
      <c r="FV48" s="212">
        <v>354762673.65499997</v>
      </c>
      <c r="FW48" s="257">
        <v>2.2312364312571518</v>
      </c>
      <c r="FX48" s="269">
        <v>0</v>
      </c>
      <c r="FY48" s="212">
        <v>354762673.65499997</v>
      </c>
      <c r="FZ48" s="427">
        <v>348481572.10299999</v>
      </c>
      <c r="GA48" s="260">
        <v>98.229491990437452</v>
      </c>
      <c r="GB48" s="269">
        <v>3504386.5469999751</v>
      </c>
      <c r="GC48" s="257">
        <v>0.98781151661065814</v>
      </c>
      <c r="GD48" s="269">
        <v>351985958.64999998</v>
      </c>
      <c r="GE48" s="271">
        <v>99.217303507048129</v>
      </c>
      <c r="GF48" s="397">
        <v>423966000.77499998</v>
      </c>
      <c r="GG48" s="419">
        <v>416687409.99900001</v>
      </c>
      <c r="GH48" s="212">
        <v>372289909.639</v>
      </c>
      <c r="GI48" s="257">
        <v>2.2935763043447586</v>
      </c>
      <c r="GJ48" s="269">
        <v>0</v>
      </c>
      <c r="GK48" s="242">
        <v>372289909.639</v>
      </c>
      <c r="GL48" s="234">
        <v>355727149.398</v>
      </c>
      <c r="GM48" s="257">
        <v>95.551112234800968</v>
      </c>
      <c r="GN48" s="266">
        <v>3666862.06699997</v>
      </c>
      <c r="GO48" s="257">
        <v>0.98494801284182876</v>
      </c>
      <c r="GP48" s="266">
        <v>359394011.46499997</v>
      </c>
      <c r="GQ48" s="271">
        <v>96.536060247642794</v>
      </c>
      <c r="GR48" s="397">
        <v>547647936.55799997</v>
      </c>
      <c r="GS48" s="419">
        <v>482523871.99900001</v>
      </c>
      <c r="GT48" s="212">
        <v>482247429.73699999</v>
      </c>
      <c r="GU48" s="257">
        <v>2.3338377440925537</v>
      </c>
      <c r="GV48" s="266">
        <v>0</v>
      </c>
      <c r="GW48" s="242">
        <v>482247429.73699999</v>
      </c>
      <c r="GX48" s="234">
        <v>472597384.15700001</v>
      </c>
      <c r="GY48" s="257">
        <v>97.998943076739096</v>
      </c>
      <c r="GZ48" s="266">
        <v>2769269.6879999987</v>
      </c>
      <c r="HA48" s="257">
        <v>0.57424249819439299</v>
      </c>
      <c r="HB48" s="266">
        <v>475366653.84500003</v>
      </c>
      <c r="HC48" s="271">
        <v>98.573185574933504</v>
      </c>
      <c r="HD48" s="397">
        <v>91545077.294999972</v>
      </c>
      <c r="HE48" s="419">
        <v>545677918</v>
      </c>
      <c r="HF48" s="212">
        <v>545677918</v>
      </c>
      <c r="HG48" s="257">
        <v>2.8450797486110329</v>
      </c>
      <c r="HH48" s="266">
        <v>0</v>
      </c>
      <c r="HI48" s="242">
        <v>545677918</v>
      </c>
      <c r="HJ48" s="234">
        <v>433527833.97900003</v>
      </c>
      <c r="HK48" s="257">
        <v>79.44756781948432</v>
      </c>
      <c r="HL48" s="266">
        <v>6840569.302000002</v>
      </c>
      <c r="HM48" s="257">
        <v>1.2535910060410402</v>
      </c>
      <c r="HN48" s="266">
        <v>440368403.28100002</v>
      </c>
      <c r="HO48" s="271">
        <v>80.701158825525354</v>
      </c>
      <c r="HP48" s="397">
        <v>128903346.771</v>
      </c>
      <c r="HQ48" s="419">
        <v>555176660</v>
      </c>
      <c r="HR48" s="212">
        <v>857928622.30499995</v>
      </c>
      <c r="HS48" s="257">
        <v>4.1845600877935194</v>
      </c>
      <c r="HT48" s="266">
        <v>0</v>
      </c>
      <c r="HU48" s="242">
        <v>857928622.30499995</v>
      </c>
      <c r="HV48" s="234">
        <v>742340072.14100003</v>
      </c>
      <c r="HW48" s="257">
        <v>86.527020178736109</v>
      </c>
      <c r="HX48" s="266">
        <v>5545960.9149999619</v>
      </c>
      <c r="HY48" s="257">
        <v>0.64643616855905894</v>
      </c>
      <c r="HZ48" s="266">
        <v>747886033.05599999</v>
      </c>
      <c r="IA48" s="271">
        <v>87.173456347295172</v>
      </c>
      <c r="IB48" s="397">
        <v>91646678.016000003</v>
      </c>
      <c r="IC48" s="419">
        <v>639813005</v>
      </c>
      <c r="ID48" s="212">
        <v>639813005</v>
      </c>
      <c r="IE48" s="257">
        <v>2.6383547068335256</v>
      </c>
      <c r="IF48" s="266">
        <v>0</v>
      </c>
      <c r="IG48" s="242">
        <v>639813005</v>
      </c>
      <c r="IH48" s="234">
        <v>515926335.08499998</v>
      </c>
      <c r="II48" s="257">
        <v>80.63705036520787</v>
      </c>
      <c r="IJ48" s="266">
        <v>2224491.6340000033</v>
      </c>
      <c r="IK48" s="257">
        <v>0.34767840237945824</v>
      </c>
      <c r="IL48" s="266">
        <v>518150826.71899998</v>
      </c>
      <c r="IM48" s="271">
        <v>80.984728767587328</v>
      </c>
      <c r="IN48" s="397">
        <v>307038153.78100002</v>
      </c>
      <c r="IO48" s="419">
        <v>958843055</v>
      </c>
      <c r="IP48" s="212">
        <v>958843055</v>
      </c>
      <c r="IQ48" s="257">
        <v>4.4375945686255429</v>
      </c>
      <c r="IR48" s="266">
        <v>0</v>
      </c>
      <c r="IS48" s="242">
        <v>958843055</v>
      </c>
      <c r="IT48" s="234">
        <v>925034379.33100009</v>
      </c>
      <c r="IU48" s="257">
        <v>96.474013604968974</v>
      </c>
      <c r="IV48" s="266">
        <v>1246173.0669999123</v>
      </c>
      <c r="IW48" s="257">
        <v>0.12996632352934048</v>
      </c>
      <c r="IX48" s="266">
        <v>926280552.398</v>
      </c>
      <c r="IY48" s="271">
        <v>96.603979928498305</v>
      </c>
    </row>
    <row r="49" spans="1:259" ht="14.1" customHeight="1" x14ac:dyDescent="0.2">
      <c r="A49" s="202">
        <v>208</v>
      </c>
      <c r="B49" s="247" t="s">
        <v>150</v>
      </c>
      <c r="C49" s="241">
        <v>6074111.7000000002</v>
      </c>
      <c r="D49" s="240">
        <v>105.92226585637098</v>
      </c>
      <c r="E49" s="241">
        <v>0</v>
      </c>
      <c r="F49" s="212">
        <v>5734499.4000000004</v>
      </c>
      <c r="G49" s="367">
        <v>0.174172793958148</v>
      </c>
      <c r="H49" s="234">
        <v>4446419</v>
      </c>
      <c r="I49" s="256">
        <v>77.538049790361825</v>
      </c>
      <c r="J49" s="212">
        <v>755978.4</v>
      </c>
      <c r="K49" s="256">
        <v>13.182988562175105</v>
      </c>
      <c r="L49" s="212">
        <v>5202397.4000000004</v>
      </c>
      <c r="M49" s="256">
        <v>90.721038352536937</v>
      </c>
      <c r="N49" s="241">
        <v>5666108.2000000002</v>
      </c>
      <c r="O49" s="262">
        <v>105.36723686002109</v>
      </c>
      <c r="P49" s="241">
        <v>5377485.7999999998</v>
      </c>
      <c r="Q49" s="367">
        <v>0.10724955967503975</v>
      </c>
      <c r="R49" s="234">
        <v>3726050.6</v>
      </c>
      <c r="S49" s="256">
        <v>69.289826855516765</v>
      </c>
      <c r="T49" s="212">
        <v>431568.3</v>
      </c>
      <c r="U49" s="256">
        <v>8.0254661016492133</v>
      </c>
      <c r="V49" s="212">
        <v>4157618.9</v>
      </c>
      <c r="W49" s="256">
        <v>77.31529295716598</v>
      </c>
      <c r="X49" s="241">
        <v>15872067</v>
      </c>
      <c r="Y49" s="262">
        <v>111.34037475923238</v>
      </c>
      <c r="Z49" s="241">
        <v>14255446</v>
      </c>
      <c r="AA49" s="367">
        <v>0.23083056963725798</v>
      </c>
      <c r="AB49" s="234">
        <v>10513794</v>
      </c>
      <c r="AC49" s="256">
        <v>73.752824008452635</v>
      </c>
      <c r="AD49" s="212">
        <v>2947229</v>
      </c>
      <c r="AE49" s="256">
        <v>20.674407521167701</v>
      </c>
      <c r="AF49" s="212">
        <v>13461023</v>
      </c>
      <c r="AG49" s="256">
        <v>94.427231529620329</v>
      </c>
      <c r="AH49" s="241">
        <v>8958928</v>
      </c>
      <c r="AI49" s="262">
        <v>75.190785878017891</v>
      </c>
      <c r="AJ49" s="241">
        <v>11914928</v>
      </c>
      <c r="AK49" s="367">
        <v>0.21491071903600134</v>
      </c>
      <c r="AL49" s="234">
        <v>6607369</v>
      </c>
      <c r="AM49" s="256">
        <v>55.454544081172799</v>
      </c>
      <c r="AN49" s="212">
        <v>4683249</v>
      </c>
      <c r="AO49" s="256">
        <v>39.305726396332396</v>
      </c>
      <c r="AP49" s="212">
        <v>11290618</v>
      </c>
      <c r="AQ49" s="256">
        <v>94.760270477505188</v>
      </c>
      <c r="AR49" s="241">
        <v>11179611.105</v>
      </c>
      <c r="AS49" s="262">
        <v>104.39773842864888</v>
      </c>
      <c r="AT49" s="241">
        <v>10708671.732999999</v>
      </c>
      <c r="AU49" s="367">
        <v>0.13463335022068934</v>
      </c>
      <c r="AV49" s="234">
        <v>9390995.5</v>
      </c>
      <c r="AW49" s="256">
        <v>87.695241147980767</v>
      </c>
      <c r="AX49" s="212">
        <v>1103130.5249999999</v>
      </c>
      <c r="AY49" s="256">
        <v>10.301282479325394</v>
      </c>
      <c r="AZ49" s="212">
        <v>10494126.025</v>
      </c>
      <c r="BA49" s="256">
        <v>97.996523627306161</v>
      </c>
      <c r="BB49" s="241">
        <v>10652330.967000002</v>
      </c>
      <c r="BC49" s="262">
        <v>80.734700593994006</v>
      </c>
      <c r="BD49" s="241">
        <v>13194241</v>
      </c>
      <c r="BE49" s="367">
        <v>0.17089756226377339</v>
      </c>
      <c r="BF49" s="234">
        <v>8749030.7979999986</v>
      </c>
      <c r="BG49" s="256">
        <v>66.309466364908744</v>
      </c>
      <c r="BH49" s="212">
        <v>3747257.9139999999</v>
      </c>
      <c r="BI49" s="256">
        <v>28.40070841513354</v>
      </c>
      <c r="BJ49" s="212">
        <v>12496288.711999997</v>
      </c>
      <c r="BK49" s="256">
        <v>94.71017478004228</v>
      </c>
      <c r="BL49" s="241">
        <v>8038160.2489999998</v>
      </c>
      <c r="BM49" s="262">
        <v>89.452039272201205</v>
      </c>
      <c r="BN49" s="241">
        <v>8986000</v>
      </c>
      <c r="BO49" s="367">
        <v>0.11401126989732864</v>
      </c>
      <c r="BP49" s="234">
        <v>4694501</v>
      </c>
      <c r="BQ49" s="256">
        <v>52.242388159358995</v>
      </c>
      <c r="BR49" s="212">
        <v>4064862.7879999992</v>
      </c>
      <c r="BS49" s="256">
        <v>45.23550843534386</v>
      </c>
      <c r="BT49" s="212">
        <v>8759363.7879999988</v>
      </c>
      <c r="BU49" s="262">
        <v>97.477896594702855</v>
      </c>
      <c r="BV49" s="241">
        <v>8854163.4000000004</v>
      </c>
      <c r="BW49" s="373">
        <v>78.659376083317696</v>
      </c>
      <c r="BX49" s="241">
        <v>14676187.357000001</v>
      </c>
      <c r="BY49" s="212">
        <v>11256335.66</v>
      </c>
      <c r="BZ49" s="269">
        <v>0.131544622639162</v>
      </c>
      <c r="CA49" s="212">
        <v>0</v>
      </c>
      <c r="CB49" s="242">
        <v>11256335.66</v>
      </c>
      <c r="CC49" s="234">
        <v>5995790.5089999996</v>
      </c>
      <c r="CD49" s="269">
        <v>53.265917880419714</v>
      </c>
      <c r="CE49" s="212">
        <v>4630127.5280000009</v>
      </c>
      <c r="CF49" s="269">
        <v>41.133523980218627</v>
      </c>
      <c r="CG49" s="212">
        <v>10625918.037</v>
      </c>
      <c r="CH49" s="274">
        <v>94.399441860638333</v>
      </c>
      <c r="CI49" s="241">
        <v>11719200.883000001</v>
      </c>
      <c r="CJ49" s="373">
        <v>56.778585150014059</v>
      </c>
      <c r="CK49" s="241">
        <v>14096870.798</v>
      </c>
      <c r="CL49" s="212">
        <v>20640177.721999999</v>
      </c>
      <c r="CM49" s="269">
        <v>0.19653621356100526</v>
      </c>
      <c r="CN49" s="212">
        <v>0</v>
      </c>
      <c r="CO49" s="242">
        <v>20640177.721999999</v>
      </c>
      <c r="CP49" s="234">
        <v>8925431.2699999996</v>
      </c>
      <c r="CQ49" s="269">
        <v>43.242996209700948</v>
      </c>
      <c r="CR49" s="212">
        <v>7656924.3950000014</v>
      </c>
      <c r="CS49" s="269">
        <v>37.097182486169302</v>
      </c>
      <c r="CT49" s="212">
        <v>16582355.665000001</v>
      </c>
      <c r="CU49" s="274">
        <v>80.34017869587025</v>
      </c>
      <c r="CV49" s="241">
        <v>14864771.73</v>
      </c>
      <c r="CW49" s="373">
        <v>73.547000275098455</v>
      </c>
      <c r="CX49" s="241">
        <v>20784254.945</v>
      </c>
      <c r="CY49" s="212">
        <v>20211254.945</v>
      </c>
      <c r="CZ49" s="269">
        <v>0.23437388168780016</v>
      </c>
      <c r="DA49" s="212">
        <v>0</v>
      </c>
      <c r="DB49" s="242">
        <v>20211254.945</v>
      </c>
      <c r="DC49" s="234">
        <v>10241081.428000001</v>
      </c>
      <c r="DD49" s="269">
        <v>50.670190722291153</v>
      </c>
      <c r="DE49" s="212">
        <v>7971790.328999998</v>
      </c>
      <c r="DF49" s="269">
        <v>39.442332258403944</v>
      </c>
      <c r="DG49" s="212">
        <v>18212871.756999999</v>
      </c>
      <c r="DH49" s="274">
        <v>90.112522980695104</v>
      </c>
      <c r="DI49" s="241">
        <v>26400299.266999997</v>
      </c>
      <c r="DJ49" s="373">
        <v>84.690211768968041</v>
      </c>
      <c r="DK49" s="241">
        <v>31502959.497000001</v>
      </c>
      <c r="DL49" s="212">
        <v>31172786.932000004</v>
      </c>
      <c r="DM49" s="269">
        <v>0.29045976953835956</v>
      </c>
      <c r="DN49" s="212">
        <v>0</v>
      </c>
      <c r="DO49" s="242">
        <v>31172786.932000004</v>
      </c>
      <c r="DP49" s="234">
        <v>21677348.710000001</v>
      </c>
      <c r="DQ49" s="269">
        <v>69.53933492467884</v>
      </c>
      <c r="DR49" s="212">
        <v>7331309.2349999966</v>
      </c>
      <c r="DS49" s="269">
        <v>23.518298992619556</v>
      </c>
      <c r="DT49" s="212">
        <v>29008657.944999997</v>
      </c>
      <c r="DU49" s="274">
        <v>93.057633917298389</v>
      </c>
      <c r="DV49" s="241">
        <v>31167468.821000002</v>
      </c>
      <c r="DW49" s="373">
        <v>52.475477676874149</v>
      </c>
      <c r="DX49" s="241">
        <v>33986256.204999998</v>
      </c>
      <c r="DY49" s="212">
        <v>59394349.01600001</v>
      </c>
      <c r="DZ49" s="269">
        <v>0.4206420518826362</v>
      </c>
      <c r="EA49" s="212">
        <v>0</v>
      </c>
      <c r="EB49" s="242">
        <v>59394349.01600001</v>
      </c>
      <c r="EC49" s="234">
        <v>28122793.629000001</v>
      </c>
      <c r="ED49" s="269">
        <v>47.349274964566263</v>
      </c>
      <c r="EE49" s="212">
        <v>28968416.658999994</v>
      </c>
      <c r="EF49" s="269">
        <v>48.773018206153431</v>
      </c>
      <c r="EG49" s="212">
        <v>57091210.287999995</v>
      </c>
      <c r="EH49" s="274">
        <v>96.122293170719686</v>
      </c>
      <c r="EI49" s="241">
        <v>50110930.151000008</v>
      </c>
      <c r="EJ49" s="373">
        <v>90.787116016088419</v>
      </c>
      <c r="EK49" s="241">
        <v>58413137.634999998</v>
      </c>
      <c r="EL49" s="212">
        <v>55196081.063000001</v>
      </c>
      <c r="EM49" s="269">
        <v>0.35224167292020614</v>
      </c>
      <c r="EN49" s="212">
        <v>0</v>
      </c>
      <c r="EO49" s="242">
        <v>55196081.063000001</v>
      </c>
      <c r="EP49" s="234">
        <v>46604304.825999998</v>
      </c>
      <c r="EQ49" s="269">
        <v>84.434082870496781</v>
      </c>
      <c r="ER49" s="212">
        <v>3231481.3259999985</v>
      </c>
      <c r="ES49" s="269">
        <v>5.8545484820047875</v>
      </c>
      <c r="ET49" s="212">
        <v>49835786.151999995</v>
      </c>
      <c r="EU49" s="274">
        <v>90.288631352501554</v>
      </c>
      <c r="EV49" s="397">
        <v>28578448.35899999</v>
      </c>
      <c r="EW49" s="419">
        <v>34669979.002999999</v>
      </c>
      <c r="EX49" s="212">
        <v>30943660.111999996</v>
      </c>
      <c r="EY49" s="257">
        <v>0.18188854233539858</v>
      </c>
      <c r="EZ49" s="269">
        <v>0</v>
      </c>
      <c r="FA49" s="212">
        <v>30943660.111999996</v>
      </c>
      <c r="FB49" s="242">
        <v>21138227.68</v>
      </c>
      <c r="FC49" s="260">
        <v>68.311982498161441</v>
      </c>
      <c r="FD49" s="269">
        <v>7248363.1260000011</v>
      </c>
      <c r="FE49" s="257">
        <v>23.424388387684868</v>
      </c>
      <c r="FF49" s="269">
        <v>28386590.806000002</v>
      </c>
      <c r="FG49" s="271">
        <v>91.736370885846313</v>
      </c>
      <c r="FH49" s="397">
        <v>47921525.772999994</v>
      </c>
      <c r="FI49" s="419">
        <v>57137202.969999999</v>
      </c>
      <c r="FJ49" s="212">
        <v>64118647.969999999</v>
      </c>
      <c r="FK49" s="257">
        <v>0.33135174743022888</v>
      </c>
      <c r="FL49" s="269">
        <v>0</v>
      </c>
      <c r="FM49" s="212">
        <v>64118647.969999999</v>
      </c>
      <c r="FN49" s="242">
        <v>39207652.986000001</v>
      </c>
      <c r="FO49" s="260">
        <v>61.148595965942043</v>
      </c>
      <c r="FP49" s="269">
        <v>22268984.737999998</v>
      </c>
      <c r="FQ49" s="257">
        <v>34.730901918610748</v>
      </c>
      <c r="FR49" s="269">
        <v>61476637.723999999</v>
      </c>
      <c r="FS49" s="271">
        <v>95.879497884552791</v>
      </c>
      <c r="FT49" s="397">
        <v>3854114.35</v>
      </c>
      <c r="FU49" s="419">
        <v>66933211</v>
      </c>
      <c r="FV49" s="212">
        <v>68286734.721000001</v>
      </c>
      <c r="FW49" s="257">
        <v>0.42948106324528057</v>
      </c>
      <c r="FX49" s="269">
        <v>0</v>
      </c>
      <c r="FY49" s="212">
        <v>68286734.721000001</v>
      </c>
      <c r="FZ49" s="427">
        <v>49611571.247999996</v>
      </c>
      <c r="GA49" s="260">
        <v>72.651842924835449</v>
      </c>
      <c r="GB49" s="269">
        <v>16848611.452999998</v>
      </c>
      <c r="GC49" s="257">
        <v>24.673330071848635</v>
      </c>
      <c r="GD49" s="269">
        <v>66460182.70099999</v>
      </c>
      <c r="GE49" s="271">
        <v>97.325172996684088</v>
      </c>
      <c r="GF49" s="397">
        <v>42125325.359000005</v>
      </c>
      <c r="GG49" s="419">
        <v>61033076</v>
      </c>
      <c r="GH49" s="212">
        <v>51862231</v>
      </c>
      <c r="GI49" s="257">
        <v>0.31950901980501417</v>
      </c>
      <c r="GJ49" s="269">
        <v>0</v>
      </c>
      <c r="GK49" s="242">
        <v>51862231</v>
      </c>
      <c r="GL49" s="234">
        <v>40450167.692999996</v>
      </c>
      <c r="GM49" s="257">
        <v>77.99542540505054</v>
      </c>
      <c r="GN49" s="266">
        <v>8199514.0079999994</v>
      </c>
      <c r="GO49" s="257">
        <v>15.810183730815591</v>
      </c>
      <c r="GP49" s="266">
        <v>48649681.700999998</v>
      </c>
      <c r="GQ49" s="271">
        <v>93.805609135866135</v>
      </c>
      <c r="GR49" s="397">
        <v>43786781.383000001</v>
      </c>
      <c r="GS49" s="419">
        <v>61245011.902999997</v>
      </c>
      <c r="GT49" s="212">
        <v>53970260.948999986</v>
      </c>
      <c r="GU49" s="257">
        <v>0.26118922423286595</v>
      </c>
      <c r="GV49" s="266">
        <v>0</v>
      </c>
      <c r="GW49" s="242">
        <v>53970260.948999986</v>
      </c>
      <c r="GX49" s="234">
        <v>43114960.693999991</v>
      </c>
      <c r="GY49" s="257">
        <v>79.886515158305656</v>
      </c>
      <c r="GZ49" s="266">
        <v>6960507.4200000148</v>
      </c>
      <c r="HA49" s="257">
        <v>12.896931194343217</v>
      </c>
      <c r="HB49" s="266">
        <v>50075468.114000008</v>
      </c>
      <c r="HC49" s="271">
        <v>92.78344635264888</v>
      </c>
      <c r="HD49" s="397">
        <v>68812438.059000015</v>
      </c>
      <c r="HE49" s="419">
        <v>114473440</v>
      </c>
      <c r="HF49" s="212">
        <v>176148547.308</v>
      </c>
      <c r="HG49" s="257">
        <v>0.91841111425227817</v>
      </c>
      <c r="HH49" s="266">
        <v>0</v>
      </c>
      <c r="HI49" s="242">
        <v>176148547.308</v>
      </c>
      <c r="HJ49" s="234">
        <v>80129806.486999989</v>
      </c>
      <c r="HK49" s="257">
        <v>45.489904805681469</v>
      </c>
      <c r="HL49" s="266">
        <v>91903752.197000012</v>
      </c>
      <c r="HM49" s="257">
        <v>52.174005180016657</v>
      </c>
      <c r="HN49" s="266">
        <v>172033558.68400002</v>
      </c>
      <c r="HO49" s="271">
        <v>97.66390998569814</v>
      </c>
      <c r="HP49" s="397">
        <v>51874590.181000002</v>
      </c>
      <c r="HQ49" s="419">
        <v>85320566</v>
      </c>
      <c r="HR49" s="212">
        <v>125930044.17299999</v>
      </c>
      <c r="HS49" s="257">
        <v>0.61422573277089221</v>
      </c>
      <c r="HT49" s="266">
        <v>0</v>
      </c>
      <c r="HU49" s="242">
        <v>125930044.17299999</v>
      </c>
      <c r="HV49" s="234">
        <v>83533571.010000005</v>
      </c>
      <c r="HW49" s="257">
        <v>66.333313514321787</v>
      </c>
      <c r="HX49" s="266">
        <v>18088397.776999995</v>
      </c>
      <c r="HY49" s="257">
        <v>14.36384613043615</v>
      </c>
      <c r="HZ49" s="266">
        <v>101621968.787</v>
      </c>
      <c r="IA49" s="271">
        <v>80.697159644757946</v>
      </c>
      <c r="IB49" s="397">
        <v>37771239.656000003</v>
      </c>
      <c r="IC49" s="419">
        <v>113632442</v>
      </c>
      <c r="ID49" s="212">
        <v>127490089.494</v>
      </c>
      <c r="IE49" s="257">
        <v>0.52572247682136797</v>
      </c>
      <c r="IF49" s="266">
        <v>0</v>
      </c>
      <c r="IG49" s="242">
        <v>127490089.494</v>
      </c>
      <c r="IH49" s="234">
        <v>77865329.390000001</v>
      </c>
      <c r="II49" s="257">
        <v>61.075593953257467</v>
      </c>
      <c r="IJ49" s="266">
        <v>39280355.511999995</v>
      </c>
      <c r="IK49" s="257">
        <v>30.810516854997282</v>
      </c>
      <c r="IL49" s="266">
        <v>117145684.902</v>
      </c>
      <c r="IM49" s="271">
        <v>91.886110808254756</v>
      </c>
      <c r="IN49" s="397">
        <v>6762432.7599999998</v>
      </c>
      <c r="IO49" s="419">
        <v>88703768</v>
      </c>
      <c r="IP49" s="212">
        <v>88601341.570000008</v>
      </c>
      <c r="IQ49" s="257">
        <v>0.41005337638282058</v>
      </c>
      <c r="IR49" s="266">
        <v>0</v>
      </c>
      <c r="IS49" s="242">
        <v>88601341.570000008</v>
      </c>
      <c r="IT49" s="234">
        <v>41647559.978</v>
      </c>
      <c r="IU49" s="257">
        <v>47.005563617900862</v>
      </c>
      <c r="IV49" s="266">
        <v>38085729.038000003</v>
      </c>
      <c r="IW49" s="257">
        <v>42.985499274760016</v>
      </c>
      <c r="IX49" s="266">
        <v>79733289.016000003</v>
      </c>
      <c r="IY49" s="271">
        <v>89.991062892660892</v>
      </c>
    </row>
    <row r="50" spans="1:259" ht="14.1" customHeight="1" x14ac:dyDescent="0.2">
      <c r="A50" s="202">
        <v>211</v>
      </c>
      <c r="B50" s="250" t="s">
        <v>275</v>
      </c>
      <c r="C50" s="241">
        <v>13050622.199999999</v>
      </c>
      <c r="D50" s="240">
        <v>82.979551252721663</v>
      </c>
      <c r="E50" s="241">
        <v>0</v>
      </c>
      <c r="F50" s="212">
        <v>15727516</v>
      </c>
      <c r="G50" s="367">
        <v>0.47768867213439342</v>
      </c>
      <c r="H50" s="234">
        <v>8461444.6999999993</v>
      </c>
      <c r="I50" s="256">
        <v>53.800261274571263</v>
      </c>
      <c r="J50" s="212">
        <v>6730599</v>
      </c>
      <c r="K50" s="256">
        <v>42.79505422216706</v>
      </c>
      <c r="L50" s="212">
        <v>15192043.699999999</v>
      </c>
      <c r="M50" s="256">
        <v>96.595315496738323</v>
      </c>
      <c r="N50" s="241">
        <v>25517029</v>
      </c>
      <c r="O50" s="262">
        <v>88.156547360018948</v>
      </c>
      <c r="P50" s="241">
        <v>28945132</v>
      </c>
      <c r="Q50" s="367">
        <v>0.57728700310764236</v>
      </c>
      <c r="R50" s="234">
        <v>20940360</v>
      </c>
      <c r="S50" s="256">
        <v>72.345014698844707</v>
      </c>
      <c r="T50" s="212">
        <v>6914651</v>
      </c>
      <c r="U50" s="256">
        <v>23.888821788755362</v>
      </c>
      <c r="V50" s="212">
        <v>27855011</v>
      </c>
      <c r="W50" s="256">
        <v>96.233836487600058</v>
      </c>
      <c r="X50" s="241">
        <v>32660266</v>
      </c>
      <c r="Y50" s="262">
        <v>82.427099427118662</v>
      </c>
      <c r="Z50" s="241">
        <v>39623214</v>
      </c>
      <c r="AA50" s="367">
        <v>0.64159683663906242</v>
      </c>
      <c r="AB50" s="234">
        <v>29555786</v>
      </c>
      <c r="AC50" s="256">
        <v>74.592096441242745</v>
      </c>
      <c r="AD50" s="212">
        <v>7081520</v>
      </c>
      <c r="AE50" s="256">
        <v>17.872149392020546</v>
      </c>
      <c r="AF50" s="212">
        <v>36637306</v>
      </c>
      <c r="AG50" s="256">
        <v>92.464245833263305</v>
      </c>
      <c r="AH50" s="241">
        <v>691104</v>
      </c>
      <c r="AI50" s="262">
        <v>0.85268284598840527</v>
      </c>
      <c r="AJ50" s="241">
        <v>81050534</v>
      </c>
      <c r="AK50" s="367">
        <v>1.4619163909502326</v>
      </c>
      <c r="AL50" s="234">
        <v>26988128</v>
      </c>
      <c r="AM50" s="256">
        <v>33.297902762738119</v>
      </c>
      <c r="AN50" s="212">
        <v>49346067</v>
      </c>
      <c r="AO50" s="256">
        <v>60.8830868406123</v>
      </c>
      <c r="AP50" s="212">
        <v>76334195</v>
      </c>
      <c r="AQ50" s="256">
        <v>94.180989603350412</v>
      </c>
      <c r="AR50" s="241">
        <v>54848926.541999996</v>
      </c>
      <c r="AS50" s="262">
        <v>43.136803434244356</v>
      </c>
      <c r="AT50" s="241">
        <v>127151115</v>
      </c>
      <c r="AU50" s="367">
        <v>1.5985904716821846</v>
      </c>
      <c r="AV50" s="234">
        <v>70084093</v>
      </c>
      <c r="AW50" s="256">
        <v>55.118740405854872</v>
      </c>
      <c r="AX50" s="212">
        <v>56392038</v>
      </c>
      <c r="AY50" s="256">
        <v>44.350407780537353</v>
      </c>
      <c r="AZ50" s="212">
        <v>126476131</v>
      </c>
      <c r="BA50" s="256">
        <v>99.469148186392232</v>
      </c>
      <c r="BB50" s="241">
        <v>102402784</v>
      </c>
      <c r="BC50" s="262">
        <v>101.79523036504159</v>
      </c>
      <c r="BD50" s="241">
        <v>100596839</v>
      </c>
      <c r="BE50" s="367">
        <v>1.3029741200377718</v>
      </c>
      <c r="BF50" s="234">
        <v>49625733</v>
      </c>
      <c r="BG50" s="256">
        <v>49.331304535324414</v>
      </c>
      <c r="BH50" s="212">
        <v>49796059</v>
      </c>
      <c r="BI50" s="256">
        <v>49.500619994630249</v>
      </c>
      <c r="BJ50" s="212">
        <v>99421792</v>
      </c>
      <c r="BK50" s="256">
        <v>98.831924529954662</v>
      </c>
      <c r="BL50" s="241">
        <v>44768362</v>
      </c>
      <c r="BM50" s="262">
        <v>82.766087269300272</v>
      </c>
      <c r="BN50" s="241">
        <v>54090224</v>
      </c>
      <c r="BO50" s="367">
        <v>0.68627811342877398</v>
      </c>
      <c r="BP50" s="234">
        <v>42524582</v>
      </c>
      <c r="BQ50" s="256">
        <v>78.617870023980672</v>
      </c>
      <c r="BR50" s="212">
        <v>10361994</v>
      </c>
      <c r="BS50" s="256">
        <v>19.156870195250068</v>
      </c>
      <c r="BT50" s="212">
        <v>52886576</v>
      </c>
      <c r="BU50" s="262">
        <v>97.774740219230736</v>
      </c>
      <c r="BV50" s="241">
        <v>44993046.505000003</v>
      </c>
      <c r="BW50" s="373">
        <v>87.114074881552924</v>
      </c>
      <c r="BX50" s="241">
        <v>88457856.853</v>
      </c>
      <c r="BY50" s="212">
        <v>51648423.709000006</v>
      </c>
      <c r="BZ50" s="269">
        <v>0.6035776305828422</v>
      </c>
      <c r="CA50" s="212">
        <v>0</v>
      </c>
      <c r="CB50" s="242">
        <v>51648423.709000006</v>
      </c>
      <c r="CC50" s="234">
        <v>36518103.109000005</v>
      </c>
      <c r="CD50" s="269">
        <v>70.705164817327301</v>
      </c>
      <c r="CE50" s="212">
        <v>13952285.833000002</v>
      </c>
      <c r="CF50" s="269">
        <v>27.013962539516466</v>
      </c>
      <c r="CG50" s="212">
        <v>50470388.942000009</v>
      </c>
      <c r="CH50" s="274">
        <v>97.719127356843771</v>
      </c>
      <c r="CI50" s="241">
        <v>84046742</v>
      </c>
      <c r="CJ50" s="373">
        <v>98.723911449803097</v>
      </c>
      <c r="CK50" s="241">
        <v>71692143.944999993</v>
      </c>
      <c r="CL50" s="212">
        <v>85133115.944999993</v>
      </c>
      <c r="CM50" s="269">
        <v>0.81063935019543343</v>
      </c>
      <c r="CN50" s="212">
        <v>0</v>
      </c>
      <c r="CO50" s="242">
        <v>85133115.944999993</v>
      </c>
      <c r="CP50" s="234">
        <v>44760585.402999997</v>
      </c>
      <c r="CQ50" s="269">
        <v>52.577172709051844</v>
      </c>
      <c r="CR50" s="212">
        <v>38220708.153999999</v>
      </c>
      <c r="CS50" s="269">
        <v>44.895229934603101</v>
      </c>
      <c r="CT50" s="212">
        <v>82981293.556999996</v>
      </c>
      <c r="CU50" s="274">
        <v>97.472402643654945</v>
      </c>
      <c r="CV50" s="241">
        <v>91666425</v>
      </c>
      <c r="CW50" s="373">
        <v>101.8888440654945</v>
      </c>
      <c r="CX50" s="241">
        <v>94261538</v>
      </c>
      <c r="CY50" s="212">
        <v>89967087.016000003</v>
      </c>
      <c r="CZ50" s="269">
        <v>1.0432769001956699</v>
      </c>
      <c r="DA50" s="212">
        <v>0</v>
      </c>
      <c r="DB50" s="242">
        <v>89967087.016000003</v>
      </c>
      <c r="DC50" s="234">
        <v>61370165</v>
      </c>
      <c r="DD50" s="269">
        <v>68.214018076505866</v>
      </c>
      <c r="DE50" s="212">
        <v>25109856</v>
      </c>
      <c r="DF50" s="269">
        <v>27.91004669911608</v>
      </c>
      <c r="DG50" s="212">
        <v>86480021</v>
      </c>
      <c r="DH50" s="274">
        <v>96.124064775621946</v>
      </c>
      <c r="DI50" s="241">
        <v>61097547.760000005</v>
      </c>
      <c r="DJ50" s="373">
        <v>71.432993051096958</v>
      </c>
      <c r="DK50" s="241">
        <v>93020321</v>
      </c>
      <c r="DL50" s="212">
        <v>85531272.246000007</v>
      </c>
      <c r="DM50" s="269">
        <v>0.79695773365047462</v>
      </c>
      <c r="DN50" s="212">
        <v>0</v>
      </c>
      <c r="DO50" s="242">
        <v>85531272.246000007</v>
      </c>
      <c r="DP50" s="234">
        <v>61314617.460999995</v>
      </c>
      <c r="DQ50" s="269">
        <v>71.686782916838311</v>
      </c>
      <c r="DR50" s="212">
        <v>22717867.250000007</v>
      </c>
      <c r="DS50" s="269">
        <v>26.56089013227842</v>
      </c>
      <c r="DT50" s="212">
        <v>84032484.710999995</v>
      </c>
      <c r="DU50" s="274">
        <v>98.247673049116713</v>
      </c>
      <c r="DV50" s="241">
        <v>95019490.123000011</v>
      </c>
      <c r="DW50" s="373">
        <v>79.346946090261582</v>
      </c>
      <c r="DX50" s="241">
        <v>114908624.93099999</v>
      </c>
      <c r="DY50" s="212">
        <v>119751918.38399999</v>
      </c>
      <c r="DZ50" s="269">
        <v>0.84810581310282629</v>
      </c>
      <c r="EA50" s="212">
        <v>0</v>
      </c>
      <c r="EB50" s="242">
        <v>119751918.38399999</v>
      </c>
      <c r="EC50" s="234">
        <v>86317586.101999998</v>
      </c>
      <c r="ED50" s="269">
        <v>72.080336805304029</v>
      </c>
      <c r="EE50" s="212">
        <v>24198566.718999989</v>
      </c>
      <c r="EF50" s="269">
        <v>20.207247654608889</v>
      </c>
      <c r="EG50" s="212">
        <v>110516152.82099998</v>
      </c>
      <c r="EH50" s="274">
        <v>92.287584459912921</v>
      </c>
      <c r="EI50" s="241">
        <v>118553563.24599999</v>
      </c>
      <c r="EJ50" s="373">
        <v>90.556835982298395</v>
      </c>
      <c r="EK50" s="241">
        <v>138725801.87</v>
      </c>
      <c r="EL50" s="212">
        <v>130916194.183</v>
      </c>
      <c r="EM50" s="269">
        <v>0.83546038710125958</v>
      </c>
      <c r="EN50" s="212">
        <v>0</v>
      </c>
      <c r="EO50" s="242">
        <v>130916194.183</v>
      </c>
      <c r="EP50" s="234">
        <v>105832831.78200001</v>
      </c>
      <c r="EQ50" s="269">
        <v>80.840137801487373</v>
      </c>
      <c r="ER50" s="212">
        <v>22117259.863000002</v>
      </c>
      <c r="ES50" s="269">
        <v>16.894212363127203</v>
      </c>
      <c r="ET50" s="212">
        <v>127950091.64500001</v>
      </c>
      <c r="EU50" s="274">
        <v>97.734350164614597</v>
      </c>
      <c r="EV50" s="397">
        <v>115291118.51600003</v>
      </c>
      <c r="EW50" s="419">
        <v>163459479</v>
      </c>
      <c r="EX50" s="212">
        <v>148265943.53200001</v>
      </c>
      <c r="EY50" s="257">
        <v>0.87151540087398449</v>
      </c>
      <c r="EZ50" s="269">
        <v>0</v>
      </c>
      <c r="FA50" s="212">
        <v>148265943.53200001</v>
      </c>
      <c r="FB50" s="242">
        <v>104309691.13699999</v>
      </c>
      <c r="FC50" s="260">
        <v>70.35310244020198</v>
      </c>
      <c r="FD50" s="269">
        <v>27696282.952000003</v>
      </c>
      <c r="FE50" s="257">
        <v>18.680138062873731</v>
      </c>
      <c r="FF50" s="269">
        <v>132005974.089</v>
      </c>
      <c r="FG50" s="271">
        <v>89.033240503075717</v>
      </c>
      <c r="FH50" s="397">
        <v>157575273.01300001</v>
      </c>
      <c r="FI50" s="419">
        <v>206738910</v>
      </c>
      <c r="FJ50" s="212">
        <v>174497722.65099999</v>
      </c>
      <c r="FK50" s="257">
        <v>0.90176769401091106</v>
      </c>
      <c r="FL50" s="269">
        <v>0</v>
      </c>
      <c r="FM50" s="212">
        <v>174497722.65099999</v>
      </c>
      <c r="FN50" s="242">
        <v>134245085.06999999</v>
      </c>
      <c r="FO50" s="260">
        <v>76.932284863392553</v>
      </c>
      <c r="FP50" s="269">
        <v>37333390.859999992</v>
      </c>
      <c r="FQ50" s="257">
        <v>21.394772546497784</v>
      </c>
      <c r="FR50" s="269">
        <v>171578475.92999998</v>
      </c>
      <c r="FS50" s="271">
        <v>98.327057409890344</v>
      </c>
      <c r="FT50" s="397">
        <v>43276013.763999999</v>
      </c>
      <c r="FU50" s="419">
        <v>182482482</v>
      </c>
      <c r="FV50" s="212">
        <v>173670068.51300001</v>
      </c>
      <c r="FW50" s="257">
        <v>1.0922766476327965</v>
      </c>
      <c r="FX50" s="269">
        <v>0</v>
      </c>
      <c r="FY50" s="212">
        <v>173670068.51300001</v>
      </c>
      <c r="FZ50" s="427">
        <v>143228039.31900001</v>
      </c>
      <c r="GA50" s="260">
        <v>82.471343821850752</v>
      </c>
      <c r="GB50" s="269">
        <v>27006407.629000008</v>
      </c>
      <c r="GC50" s="257">
        <v>15.550409958511906</v>
      </c>
      <c r="GD50" s="269">
        <v>170234446.94800001</v>
      </c>
      <c r="GE50" s="271">
        <v>98.021753780362658</v>
      </c>
      <c r="GF50" s="397">
        <v>160367906.1997</v>
      </c>
      <c r="GG50" s="419">
        <v>174537303</v>
      </c>
      <c r="GH50" s="212">
        <v>169008917.71600002</v>
      </c>
      <c r="GI50" s="257">
        <v>1.041217714636022</v>
      </c>
      <c r="GJ50" s="269">
        <v>0</v>
      </c>
      <c r="GK50" s="242">
        <v>169008917.71600002</v>
      </c>
      <c r="GL50" s="234">
        <v>138305995.82600001</v>
      </c>
      <c r="GM50" s="257">
        <v>81.833549196739582</v>
      </c>
      <c r="GN50" s="266">
        <v>20428224.543000016</v>
      </c>
      <c r="GO50" s="257">
        <v>12.087069025154809</v>
      </c>
      <c r="GP50" s="266">
        <v>158734220.36900002</v>
      </c>
      <c r="GQ50" s="271">
        <v>93.920618221894387</v>
      </c>
      <c r="GR50" s="397">
        <v>139726903.73999998</v>
      </c>
      <c r="GS50" s="419">
        <v>169434123</v>
      </c>
      <c r="GT50" s="212">
        <v>169398124.21200001</v>
      </c>
      <c r="GU50" s="257">
        <v>0.81980268154057834</v>
      </c>
      <c r="GV50" s="266">
        <v>0</v>
      </c>
      <c r="GW50" s="242">
        <v>169398124.21200001</v>
      </c>
      <c r="GX50" s="234">
        <v>114677021.58399999</v>
      </c>
      <c r="GY50" s="257">
        <v>67.696748188594398</v>
      </c>
      <c r="GZ50" s="266">
        <v>35019059.762000017</v>
      </c>
      <c r="HA50" s="257">
        <v>20.672637270867313</v>
      </c>
      <c r="HB50" s="266">
        <v>149696081.34600002</v>
      </c>
      <c r="HC50" s="271">
        <v>88.369385459461697</v>
      </c>
      <c r="HD50" s="397">
        <v>59005490.867999993</v>
      </c>
      <c r="HE50" s="419">
        <v>167442950</v>
      </c>
      <c r="HF50" s="212">
        <v>166993143.18399999</v>
      </c>
      <c r="HG50" s="257">
        <v>0.87067626187083658</v>
      </c>
      <c r="HH50" s="266">
        <v>0</v>
      </c>
      <c r="HI50" s="242">
        <v>166993143.18399999</v>
      </c>
      <c r="HJ50" s="234">
        <v>103686068.29329997</v>
      </c>
      <c r="HK50" s="257">
        <v>62.09001538407739</v>
      </c>
      <c r="HL50" s="266">
        <v>41139613.883700036</v>
      </c>
      <c r="HM50" s="257">
        <v>24.635510835538138</v>
      </c>
      <c r="HN50" s="266">
        <v>144825682.17700002</v>
      </c>
      <c r="HO50" s="271">
        <v>86.725526219615531</v>
      </c>
      <c r="HP50" s="397">
        <v>98580837.541999996</v>
      </c>
      <c r="HQ50" s="419">
        <v>236981222</v>
      </c>
      <c r="HR50" s="212">
        <v>205911222</v>
      </c>
      <c r="HS50" s="257">
        <v>1.0043351612340412</v>
      </c>
      <c r="HT50" s="266">
        <v>0</v>
      </c>
      <c r="HU50" s="242">
        <v>205911222</v>
      </c>
      <c r="HV50" s="234">
        <v>111531520.494</v>
      </c>
      <c r="HW50" s="257">
        <v>54.164857753114589</v>
      </c>
      <c r="HX50" s="266">
        <v>44510336.855000004</v>
      </c>
      <c r="HY50" s="257">
        <v>21.616275413585765</v>
      </c>
      <c r="HZ50" s="266">
        <v>156041857.34900001</v>
      </c>
      <c r="IA50" s="271">
        <v>75.781133166700357</v>
      </c>
      <c r="IB50" s="397">
        <v>182110097.366</v>
      </c>
      <c r="IC50" s="419">
        <v>245823532</v>
      </c>
      <c r="ID50" s="212">
        <v>245823532</v>
      </c>
      <c r="IE50" s="257">
        <v>1.0136862921419389</v>
      </c>
      <c r="IF50" s="266">
        <v>0</v>
      </c>
      <c r="IG50" s="242">
        <v>245823532</v>
      </c>
      <c r="IH50" s="234">
        <v>139106452.01899999</v>
      </c>
      <c r="II50" s="257">
        <v>56.587931548798998</v>
      </c>
      <c r="IJ50" s="266">
        <v>76624500.124880016</v>
      </c>
      <c r="IK50" s="257">
        <v>31.170530950177717</v>
      </c>
      <c r="IL50" s="266">
        <v>215730952.14388001</v>
      </c>
      <c r="IM50" s="271">
        <v>87.758462498976712</v>
      </c>
      <c r="IN50" s="397">
        <v>183418183.882</v>
      </c>
      <c r="IO50" s="419">
        <v>302560710</v>
      </c>
      <c r="IP50" s="212">
        <v>279890585.76999998</v>
      </c>
      <c r="IQ50" s="257">
        <v>1.2953537461064193</v>
      </c>
      <c r="IR50" s="266">
        <v>0</v>
      </c>
      <c r="IS50" s="242">
        <v>279890585.76999998</v>
      </c>
      <c r="IT50" s="234">
        <v>133810875.294</v>
      </c>
      <c r="IU50" s="257">
        <v>47.80828012699186</v>
      </c>
      <c r="IV50" s="266">
        <v>94079942.226999998</v>
      </c>
      <c r="IW50" s="257">
        <v>33.613114198957078</v>
      </c>
      <c r="IX50" s="266">
        <v>227890817.521</v>
      </c>
      <c r="IY50" s="271">
        <v>81.421394325948938</v>
      </c>
    </row>
    <row r="51" spans="1:259" ht="14.1" customHeight="1" x14ac:dyDescent="0.2">
      <c r="A51" s="202">
        <v>213</v>
      </c>
      <c r="B51" s="247" t="s">
        <v>151</v>
      </c>
      <c r="C51" s="241">
        <v>2593596.5</v>
      </c>
      <c r="D51" s="240">
        <v>97.128132649585709</v>
      </c>
      <c r="E51" s="241">
        <v>0</v>
      </c>
      <c r="F51" s="212">
        <v>2670283.5</v>
      </c>
      <c r="G51" s="367">
        <v>8.1103982303205452E-2</v>
      </c>
      <c r="H51" s="234">
        <v>2196210.9</v>
      </c>
      <c r="I51" s="256">
        <v>82.246356987937801</v>
      </c>
      <c r="J51" s="212">
        <v>388649.2</v>
      </c>
      <c r="K51" s="256">
        <v>14.554604408108727</v>
      </c>
      <c r="L51" s="212">
        <v>2584860.1</v>
      </c>
      <c r="M51" s="256">
        <v>96.800961396046532</v>
      </c>
      <c r="N51" s="241">
        <v>4794682.3</v>
      </c>
      <c r="O51" s="262">
        <v>100.05380100152665</v>
      </c>
      <c r="P51" s="241">
        <v>4792104.0999999996</v>
      </c>
      <c r="Q51" s="367">
        <v>9.5574600056024805E-2</v>
      </c>
      <c r="R51" s="234">
        <v>3816386.5</v>
      </c>
      <c r="S51" s="256">
        <v>79.639056672412451</v>
      </c>
      <c r="T51" s="212">
        <v>957444.3</v>
      </c>
      <c r="U51" s="256">
        <v>19.979622312461871</v>
      </c>
      <c r="V51" s="212">
        <v>4773830.8</v>
      </c>
      <c r="W51" s="256">
        <v>99.618678984874308</v>
      </c>
      <c r="X51" s="241">
        <v>3887260</v>
      </c>
      <c r="Y51" s="262">
        <v>94.822898918037467</v>
      </c>
      <c r="Z51" s="241">
        <v>4099495</v>
      </c>
      <c r="AA51" s="367">
        <v>6.6380860063942657E-2</v>
      </c>
      <c r="AB51" s="234">
        <v>3299528</v>
      </c>
      <c r="AC51" s="256">
        <v>80.486206227840256</v>
      </c>
      <c r="AD51" s="212">
        <v>405672</v>
      </c>
      <c r="AE51" s="256">
        <v>9.8956578798120258</v>
      </c>
      <c r="AF51" s="212">
        <v>3705200</v>
      </c>
      <c r="AG51" s="256">
        <v>90.381864107652291</v>
      </c>
      <c r="AH51" s="241">
        <v>3591146</v>
      </c>
      <c r="AI51" s="262">
        <v>79.183903146875423</v>
      </c>
      <c r="AJ51" s="241">
        <v>4535197</v>
      </c>
      <c r="AK51" s="367">
        <v>8.1801790849253667E-2</v>
      </c>
      <c r="AL51" s="234">
        <v>2320332</v>
      </c>
      <c r="AM51" s="256">
        <v>51.162760956139287</v>
      </c>
      <c r="AN51" s="212">
        <v>1136026</v>
      </c>
      <c r="AO51" s="256">
        <v>25.049099300427301</v>
      </c>
      <c r="AP51" s="212">
        <v>3456358</v>
      </c>
      <c r="AQ51" s="256">
        <v>76.211860256566581</v>
      </c>
      <c r="AR51" s="241">
        <v>2931950.8909999998</v>
      </c>
      <c r="AS51" s="262">
        <v>53.23556732052409</v>
      </c>
      <c r="AT51" s="241">
        <v>5507503.7960000001</v>
      </c>
      <c r="AU51" s="367">
        <v>6.9242358519931685E-2</v>
      </c>
      <c r="AV51" s="234">
        <v>2194758</v>
      </c>
      <c r="AW51" s="256">
        <v>39.850322056863817</v>
      </c>
      <c r="AX51" s="212">
        <v>1887251</v>
      </c>
      <c r="AY51" s="256">
        <v>34.266903299652306</v>
      </c>
      <c r="AZ51" s="212">
        <v>4082009</v>
      </c>
      <c r="BA51" s="256">
        <v>74.11722535651613</v>
      </c>
      <c r="BB51" s="241">
        <v>1970981.41</v>
      </c>
      <c r="BC51" s="262">
        <v>97.981999676870117</v>
      </c>
      <c r="BD51" s="241">
        <v>2011575</v>
      </c>
      <c r="BE51" s="367">
        <v>2.6054796468455443E-2</v>
      </c>
      <c r="BF51" s="234">
        <v>1669524.1579999998</v>
      </c>
      <c r="BG51" s="256">
        <v>82.995869306389253</v>
      </c>
      <c r="BH51" s="212">
        <v>268628.21799999999</v>
      </c>
      <c r="BI51" s="256">
        <v>13.354123907883125</v>
      </c>
      <c r="BJ51" s="212">
        <v>1938152.3759999997</v>
      </c>
      <c r="BK51" s="256">
        <v>96.349993214272374</v>
      </c>
      <c r="BL51" s="241">
        <v>1826186.2289999998</v>
      </c>
      <c r="BM51" s="262">
        <v>91.624911809479329</v>
      </c>
      <c r="BN51" s="241">
        <v>1993111.0360000001</v>
      </c>
      <c r="BO51" s="367">
        <v>2.5287905659997809E-2</v>
      </c>
      <c r="BP51" s="234">
        <v>1638161.3259999999</v>
      </c>
      <c r="BQ51" s="256">
        <v>82.191172313593057</v>
      </c>
      <c r="BR51" s="212">
        <v>263694.77</v>
      </c>
      <c r="BS51" s="256">
        <v>13.230310064872874</v>
      </c>
      <c r="BT51" s="212">
        <v>1901856.0959999999</v>
      </c>
      <c r="BU51" s="262">
        <v>95.421482378465939</v>
      </c>
      <c r="BV51" s="241">
        <v>1941145.9029999999</v>
      </c>
      <c r="BW51" s="373">
        <v>94.043789349625811</v>
      </c>
      <c r="BX51" s="241">
        <v>3048087.29</v>
      </c>
      <c r="BY51" s="212">
        <v>2064087.29</v>
      </c>
      <c r="BZ51" s="269">
        <v>2.4121489608931984E-2</v>
      </c>
      <c r="CA51" s="212">
        <v>0</v>
      </c>
      <c r="CB51" s="242">
        <v>2064087.29</v>
      </c>
      <c r="CC51" s="234">
        <v>1674422.9530000002</v>
      </c>
      <c r="CD51" s="269">
        <v>81.121712299289442</v>
      </c>
      <c r="CE51" s="212">
        <v>290138.72700000007</v>
      </c>
      <c r="CF51" s="269">
        <v>14.056514392857874</v>
      </c>
      <c r="CG51" s="212">
        <v>1964561.68</v>
      </c>
      <c r="CH51" s="274">
        <v>95.178226692147319</v>
      </c>
      <c r="CI51" s="241">
        <v>3661914.1889999998</v>
      </c>
      <c r="CJ51" s="373">
        <v>81.200135170304947</v>
      </c>
      <c r="CK51" s="241">
        <v>4509739.0309999995</v>
      </c>
      <c r="CL51" s="212">
        <v>4509739.0309999995</v>
      </c>
      <c r="CM51" s="269">
        <v>4.2941831472521508E-2</v>
      </c>
      <c r="CN51" s="212">
        <v>0</v>
      </c>
      <c r="CO51" s="242">
        <v>4509739.0309999995</v>
      </c>
      <c r="CP51" s="234">
        <v>2603563.1669999999</v>
      </c>
      <c r="CQ51" s="269">
        <v>57.732013961408313</v>
      </c>
      <c r="CR51" s="212">
        <v>1259365.9470000002</v>
      </c>
      <c r="CS51" s="269">
        <v>27.925472812131787</v>
      </c>
      <c r="CT51" s="212">
        <v>3862929.1140000001</v>
      </c>
      <c r="CU51" s="274">
        <v>85.6574867735401</v>
      </c>
      <c r="CV51" s="241">
        <v>4295624.0290000001</v>
      </c>
      <c r="CW51" s="373">
        <v>105.40545695946686</v>
      </c>
      <c r="CX51" s="241">
        <v>3909454.1260000002</v>
      </c>
      <c r="CY51" s="212">
        <v>4075333.6239999994</v>
      </c>
      <c r="CZ51" s="269">
        <v>4.725840939758081E-2</v>
      </c>
      <c r="DA51" s="212">
        <v>0</v>
      </c>
      <c r="DB51" s="242">
        <v>4075333.6239999994</v>
      </c>
      <c r="DC51" s="234">
        <v>2778198.5209999997</v>
      </c>
      <c r="DD51" s="269">
        <v>68.171069593884127</v>
      </c>
      <c r="DE51" s="212">
        <v>1083691.5310000002</v>
      </c>
      <c r="DF51" s="269">
        <v>26.591480133504781</v>
      </c>
      <c r="DG51" s="212">
        <v>3861890.0520000001</v>
      </c>
      <c r="DH51" s="274">
        <v>94.762549727388915</v>
      </c>
      <c r="DI51" s="241">
        <v>3844897.4919999996</v>
      </c>
      <c r="DJ51" s="373">
        <v>102.96097832343428</v>
      </c>
      <c r="DK51" s="241">
        <v>3496340.7829999998</v>
      </c>
      <c r="DL51" s="212">
        <v>3734324.94</v>
      </c>
      <c r="DM51" s="269">
        <v>3.4795450397804947E-2</v>
      </c>
      <c r="DN51" s="212">
        <v>0</v>
      </c>
      <c r="DO51" s="242">
        <v>3734324.94</v>
      </c>
      <c r="DP51" s="234">
        <v>3091988.5890000002</v>
      </c>
      <c r="DQ51" s="269">
        <v>82.799130731242684</v>
      </c>
      <c r="DR51" s="212">
        <v>599706.06200000027</v>
      </c>
      <c r="DS51" s="269">
        <v>16.059289741401034</v>
      </c>
      <c r="DT51" s="212">
        <v>3691694.6510000005</v>
      </c>
      <c r="DU51" s="274">
        <v>98.858420472643729</v>
      </c>
      <c r="DV51" s="241">
        <v>5375143.6899999995</v>
      </c>
      <c r="DW51" s="373">
        <v>77.493433262710212</v>
      </c>
      <c r="DX51" s="241">
        <v>6711692.9960000003</v>
      </c>
      <c r="DY51" s="212">
        <v>6936257.0010000002</v>
      </c>
      <c r="DZ51" s="269">
        <v>4.9123888478009206E-2</v>
      </c>
      <c r="EA51" s="212">
        <v>0</v>
      </c>
      <c r="EB51" s="242">
        <v>6936257.0010000002</v>
      </c>
      <c r="EC51" s="234">
        <v>4053032.4289999995</v>
      </c>
      <c r="ED51" s="269">
        <v>58.432558488182806</v>
      </c>
      <c r="EE51" s="212">
        <v>2049774.6230000001</v>
      </c>
      <c r="EF51" s="269">
        <v>29.551595661817089</v>
      </c>
      <c r="EG51" s="212">
        <v>6102807.0519999992</v>
      </c>
      <c r="EH51" s="274">
        <v>87.984154149999881</v>
      </c>
      <c r="EI51" s="241">
        <v>8811697.2759999987</v>
      </c>
      <c r="EJ51" s="373">
        <v>80.688083752951769</v>
      </c>
      <c r="EK51" s="241">
        <v>9491423.4940000009</v>
      </c>
      <c r="EL51" s="212">
        <v>10920692.209000001</v>
      </c>
      <c r="EM51" s="269">
        <v>6.9691956730664056E-2</v>
      </c>
      <c r="EN51" s="212">
        <v>0</v>
      </c>
      <c r="EO51" s="242">
        <v>10920692.209000001</v>
      </c>
      <c r="EP51" s="234">
        <v>7637253.0529999994</v>
      </c>
      <c r="EQ51" s="269">
        <v>69.933781731399392</v>
      </c>
      <c r="ER51" s="212">
        <v>3032539.804</v>
      </c>
      <c r="ES51" s="269">
        <v>27.768750789449154</v>
      </c>
      <c r="ET51" s="212">
        <v>10669792.856999999</v>
      </c>
      <c r="EU51" s="274">
        <v>97.702532520848536</v>
      </c>
      <c r="EV51" s="397">
        <v>12524396.379999995</v>
      </c>
      <c r="EW51" s="419">
        <v>18944851</v>
      </c>
      <c r="EX51" s="212">
        <v>18059044.431000002</v>
      </c>
      <c r="EY51" s="257">
        <v>0.10615206008713117</v>
      </c>
      <c r="EZ51" s="269">
        <v>0</v>
      </c>
      <c r="FA51" s="212">
        <v>18059044.431000002</v>
      </c>
      <c r="FB51" s="242">
        <v>10197254.780999999</v>
      </c>
      <c r="FC51" s="260">
        <v>56.466192438706663</v>
      </c>
      <c r="FD51" s="269">
        <v>3943537.9350000005</v>
      </c>
      <c r="FE51" s="257">
        <v>21.836913631103076</v>
      </c>
      <c r="FF51" s="269">
        <v>14140792.716</v>
      </c>
      <c r="FG51" s="271">
        <v>78.303106069809729</v>
      </c>
      <c r="FH51" s="397">
        <v>16144069.583000001</v>
      </c>
      <c r="FI51" s="419">
        <v>20886250</v>
      </c>
      <c r="FJ51" s="212">
        <v>20401067.838</v>
      </c>
      <c r="FK51" s="257">
        <v>0.10542844697422184</v>
      </c>
      <c r="FL51" s="269">
        <v>0</v>
      </c>
      <c r="FM51" s="212">
        <v>20401067.838</v>
      </c>
      <c r="FN51" s="242">
        <v>15581080.033</v>
      </c>
      <c r="FO51" s="260">
        <v>76.373845510076393</v>
      </c>
      <c r="FP51" s="269">
        <v>4457020.2829999989</v>
      </c>
      <c r="FQ51" s="257">
        <v>21.846995061200381</v>
      </c>
      <c r="FR51" s="269">
        <v>20038100.316</v>
      </c>
      <c r="FS51" s="271">
        <v>98.220840571276767</v>
      </c>
      <c r="FT51" s="397">
        <v>675978.53899999999</v>
      </c>
      <c r="FU51" s="419">
        <v>19709549.969999999</v>
      </c>
      <c r="FV51" s="212">
        <v>19146808.153000001</v>
      </c>
      <c r="FW51" s="257">
        <v>0.12042150729422703</v>
      </c>
      <c r="FX51" s="269">
        <v>0</v>
      </c>
      <c r="FY51" s="212">
        <v>19146808.153000001</v>
      </c>
      <c r="FZ51" s="427">
        <v>13689749.719999999</v>
      </c>
      <c r="GA51" s="260">
        <v>71.498860857677897</v>
      </c>
      <c r="GB51" s="269">
        <v>3311023.807000001</v>
      </c>
      <c r="GC51" s="257">
        <v>17.292823851066874</v>
      </c>
      <c r="GD51" s="269">
        <v>17000773.526999999</v>
      </c>
      <c r="GE51" s="271">
        <v>88.791684708744768</v>
      </c>
      <c r="GF51" s="397">
        <v>10854795.781000001</v>
      </c>
      <c r="GG51" s="419">
        <v>15951793</v>
      </c>
      <c r="GH51" s="212">
        <v>15488712.620000001</v>
      </c>
      <c r="GI51" s="257">
        <v>9.5421721970613896E-2</v>
      </c>
      <c r="GJ51" s="269">
        <v>0</v>
      </c>
      <c r="GK51" s="242">
        <v>15488712.620000001</v>
      </c>
      <c r="GL51" s="234">
        <v>12585949.028000001</v>
      </c>
      <c r="GM51" s="257">
        <v>81.258845307441703</v>
      </c>
      <c r="GN51" s="266">
        <v>2127994.89</v>
      </c>
      <c r="GO51" s="257">
        <v>13.73900428142878</v>
      </c>
      <c r="GP51" s="266">
        <v>14713943.918000001</v>
      </c>
      <c r="GQ51" s="271">
        <v>94.99784958887048</v>
      </c>
      <c r="GR51" s="397">
        <v>11269819.783</v>
      </c>
      <c r="GS51" s="419">
        <v>18547709.998</v>
      </c>
      <c r="GT51" s="212">
        <v>18303025.780000001</v>
      </c>
      <c r="GU51" s="257">
        <v>8.8577542901076625E-2</v>
      </c>
      <c r="GV51" s="266">
        <v>0</v>
      </c>
      <c r="GW51" s="242">
        <v>18303025.780000001</v>
      </c>
      <c r="GX51" s="234">
        <v>11260755.93</v>
      </c>
      <c r="GY51" s="257">
        <v>61.524012834559862</v>
      </c>
      <c r="GZ51" s="266">
        <v>4049132.9209999982</v>
      </c>
      <c r="HA51" s="257">
        <v>22.122751558513066</v>
      </c>
      <c r="HB51" s="266">
        <v>15309888.850999998</v>
      </c>
      <c r="HC51" s="271">
        <v>83.646764393072914</v>
      </c>
      <c r="HD51" s="397">
        <v>5372117.5099999998</v>
      </c>
      <c r="HE51" s="419">
        <v>20854574</v>
      </c>
      <c r="HF51" s="212">
        <v>24750487.895999998</v>
      </c>
      <c r="HG51" s="257">
        <v>0.12904519233477957</v>
      </c>
      <c r="HH51" s="266">
        <v>0</v>
      </c>
      <c r="HI51" s="242">
        <v>24750487.895999998</v>
      </c>
      <c r="HJ51" s="234">
        <v>11802634.362999998</v>
      </c>
      <c r="HK51" s="257">
        <v>47.686471525708626</v>
      </c>
      <c r="HL51" s="266">
        <v>9436081.3790000081</v>
      </c>
      <c r="HM51" s="257">
        <v>38.124829775678897</v>
      </c>
      <c r="HN51" s="266">
        <v>21238715.742000006</v>
      </c>
      <c r="HO51" s="271">
        <v>85.811301301387516</v>
      </c>
      <c r="HP51" s="397">
        <v>1511309.2579999999</v>
      </c>
      <c r="HQ51" s="419">
        <v>28109107</v>
      </c>
      <c r="HR51" s="212">
        <v>28624632.087000001</v>
      </c>
      <c r="HS51" s="257">
        <v>0.13961708450432223</v>
      </c>
      <c r="HT51" s="266">
        <v>0</v>
      </c>
      <c r="HU51" s="242">
        <v>28624632.087000001</v>
      </c>
      <c r="HV51" s="234">
        <v>13354441.33</v>
      </c>
      <c r="HW51" s="257">
        <v>46.653669781366297</v>
      </c>
      <c r="HX51" s="266">
        <v>9341166.2889999989</v>
      </c>
      <c r="HY51" s="257">
        <v>32.633314764043128</v>
      </c>
      <c r="HZ51" s="266">
        <v>22695607.618999999</v>
      </c>
      <c r="IA51" s="271">
        <v>79.286984545409425</v>
      </c>
      <c r="IB51" s="397">
        <v>8336755.3810000001</v>
      </c>
      <c r="IC51" s="419">
        <v>31905699</v>
      </c>
      <c r="ID51" s="212">
        <v>33835591.185000002</v>
      </c>
      <c r="IE51" s="257">
        <v>0.13952559664122444</v>
      </c>
      <c r="IF51" s="266">
        <v>0</v>
      </c>
      <c r="IG51" s="242">
        <v>33835591.185000002</v>
      </c>
      <c r="IH51" s="234">
        <v>16573689.181</v>
      </c>
      <c r="II51" s="257">
        <v>48.983004583491507</v>
      </c>
      <c r="IJ51" s="266">
        <v>14614029.17</v>
      </c>
      <c r="IK51" s="257">
        <v>43.191292536004788</v>
      </c>
      <c r="IL51" s="266">
        <v>31187718.351</v>
      </c>
      <c r="IM51" s="271">
        <v>92.174297119496302</v>
      </c>
      <c r="IN51" s="397">
        <v>529016.07400000002</v>
      </c>
      <c r="IO51" s="419">
        <v>23575883</v>
      </c>
      <c r="IP51" s="212">
        <v>24299036.862</v>
      </c>
      <c r="IQ51" s="257">
        <v>0.11245768891932273</v>
      </c>
      <c r="IR51" s="266">
        <v>0</v>
      </c>
      <c r="IS51" s="242">
        <v>24299036.862</v>
      </c>
      <c r="IT51" s="234">
        <v>14782926.778999999</v>
      </c>
      <c r="IU51" s="257">
        <v>60.837500938641107</v>
      </c>
      <c r="IV51" s="266">
        <v>6365871.8900000006</v>
      </c>
      <c r="IW51" s="257">
        <v>26.198042030033118</v>
      </c>
      <c r="IX51" s="266">
        <v>21148798.669</v>
      </c>
      <c r="IY51" s="271">
        <v>87.035542968674235</v>
      </c>
    </row>
    <row r="52" spans="1:259" ht="14.1" customHeight="1" x14ac:dyDescent="0.2">
      <c r="A52" s="202">
        <v>214</v>
      </c>
      <c r="B52" s="247" t="s">
        <v>12</v>
      </c>
      <c r="C52" s="241">
        <v>5220286.4000000004</v>
      </c>
      <c r="D52" s="240">
        <v>87.897815135106015</v>
      </c>
      <c r="E52" s="241">
        <v>0</v>
      </c>
      <c r="F52" s="212">
        <v>5939040</v>
      </c>
      <c r="G52" s="367">
        <v>0.18038526435789656</v>
      </c>
      <c r="H52" s="234">
        <v>5072043.9000000004</v>
      </c>
      <c r="I52" s="256">
        <v>85.401746746949001</v>
      </c>
      <c r="J52" s="212">
        <v>99989</v>
      </c>
      <c r="K52" s="256">
        <v>1.6835885934427113</v>
      </c>
      <c r="L52" s="212">
        <v>5172032.9000000004</v>
      </c>
      <c r="M52" s="256">
        <v>87.085335340391723</v>
      </c>
      <c r="N52" s="241">
        <v>7515887.7999999998</v>
      </c>
      <c r="O52" s="262">
        <v>96.452315135874613</v>
      </c>
      <c r="P52" s="241">
        <v>7792335.2999999998</v>
      </c>
      <c r="Q52" s="367">
        <v>0.15541175948159061</v>
      </c>
      <c r="R52" s="234">
        <v>7496731.5</v>
      </c>
      <c r="S52" s="256">
        <v>96.206479975264926</v>
      </c>
      <c r="T52" s="212">
        <v>19915.8</v>
      </c>
      <c r="U52" s="256">
        <v>0.25558191778528833</v>
      </c>
      <c r="V52" s="212">
        <v>7516647.2999999998</v>
      </c>
      <c r="W52" s="256">
        <v>96.462061893050205</v>
      </c>
      <c r="X52" s="241">
        <v>15438058.800000001</v>
      </c>
      <c r="Y52" s="262">
        <v>100.56547704157792</v>
      </c>
      <c r="Z52" s="241">
        <v>15351251</v>
      </c>
      <c r="AA52" s="367">
        <v>0.24857433523823294</v>
      </c>
      <c r="AB52" s="234">
        <v>14746859</v>
      </c>
      <c r="AC52" s="256">
        <v>96.06291369999748</v>
      </c>
      <c r="AD52" s="212">
        <v>239509</v>
      </c>
      <c r="AE52" s="256">
        <v>1.5601920651287637</v>
      </c>
      <c r="AF52" s="212">
        <v>14986368</v>
      </c>
      <c r="AG52" s="256">
        <v>97.62310576512624</v>
      </c>
      <c r="AH52" s="241">
        <v>18986203</v>
      </c>
      <c r="AI52" s="262">
        <v>99.147319194503751</v>
      </c>
      <c r="AJ52" s="241">
        <v>19149487</v>
      </c>
      <c r="AK52" s="367">
        <v>0.34540116569236173</v>
      </c>
      <c r="AL52" s="234">
        <v>16890542</v>
      </c>
      <c r="AM52" s="256">
        <v>88.203626551458015</v>
      </c>
      <c r="AN52" s="212">
        <v>922060</v>
      </c>
      <c r="AO52" s="256">
        <v>4.8150637142394466</v>
      </c>
      <c r="AP52" s="212">
        <v>17812602</v>
      </c>
      <c r="AQ52" s="256">
        <v>93.018690265697458</v>
      </c>
      <c r="AR52" s="241">
        <v>26535973.691</v>
      </c>
      <c r="AS52" s="262">
        <v>103.83076194965841</v>
      </c>
      <c r="AT52" s="241">
        <v>25556947.857000001</v>
      </c>
      <c r="AU52" s="367">
        <v>0.32131132573614185</v>
      </c>
      <c r="AV52" s="234">
        <v>24432233.931000002</v>
      </c>
      <c r="AW52" s="256">
        <v>95.599185269331983</v>
      </c>
      <c r="AX52" s="212">
        <v>794064.603</v>
      </c>
      <c r="AY52" s="256">
        <v>3.1070400403172838</v>
      </c>
      <c r="AZ52" s="212">
        <v>25226298.534000002</v>
      </c>
      <c r="BA52" s="256">
        <v>98.70622530964927</v>
      </c>
      <c r="BB52" s="241">
        <v>25156348.588</v>
      </c>
      <c r="BC52" s="262">
        <v>98.776325222495558</v>
      </c>
      <c r="BD52" s="241">
        <v>25467994.006999999</v>
      </c>
      <c r="BE52" s="367">
        <v>0.32987256269949067</v>
      </c>
      <c r="BF52" s="234">
        <v>24437599.266999997</v>
      </c>
      <c r="BG52" s="256">
        <v>95.954158228100766</v>
      </c>
      <c r="BH52" s="212">
        <v>504283.04099999997</v>
      </c>
      <c r="BI52" s="256">
        <v>1.9800658067588497</v>
      </c>
      <c r="BJ52" s="212">
        <v>24941882.307999998</v>
      </c>
      <c r="BK52" s="256">
        <v>97.934224034859611</v>
      </c>
      <c r="BL52" s="241">
        <v>25670702.821999997</v>
      </c>
      <c r="BM52" s="262">
        <v>92.784554964397998</v>
      </c>
      <c r="BN52" s="241">
        <v>27667000</v>
      </c>
      <c r="BO52" s="367">
        <v>0.35102935725009921</v>
      </c>
      <c r="BP52" s="234">
        <v>26249061.503000002</v>
      </c>
      <c r="BQ52" s="256">
        <v>94.874982842375402</v>
      </c>
      <c r="BR52" s="212">
        <v>1012858.15</v>
      </c>
      <c r="BS52" s="256">
        <v>3.6608889651931902</v>
      </c>
      <c r="BT52" s="212">
        <v>27261919.653000001</v>
      </c>
      <c r="BU52" s="262">
        <v>98.535871807568583</v>
      </c>
      <c r="BV52" s="241">
        <v>35412281.356999993</v>
      </c>
      <c r="BW52" s="373">
        <v>94.250741316539575</v>
      </c>
      <c r="BX52" s="241">
        <v>34336086.524999999</v>
      </c>
      <c r="BY52" s="212">
        <v>37572416.791999996</v>
      </c>
      <c r="BZ52" s="269">
        <v>0.43908155707440522</v>
      </c>
      <c r="CA52" s="212">
        <v>132548.69900000002</v>
      </c>
      <c r="CB52" s="242">
        <v>37439868.092999995</v>
      </c>
      <c r="CC52" s="234">
        <v>34452891.926999994</v>
      </c>
      <c r="CD52" s="269">
        <v>91.697300489692708</v>
      </c>
      <c r="CE52" s="212">
        <v>2354865.9440000011</v>
      </c>
      <c r="CF52" s="269">
        <v>6.2675391818324666</v>
      </c>
      <c r="CG52" s="212">
        <v>36807757.870999992</v>
      </c>
      <c r="CH52" s="274">
        <v>97.964839671525155</v>
      </c>
      <c r="CI52" s="241">
        <v>45070799.038000003</v>
      </c>
      <c r="CJ52" s="373">
        <v>89.297434832488193</v>
      </c>
      <c r="CK52" s="241">
        <v>39076569.563999996</v>
      </c>
      <c r="CL52" s="212">
        <v>50472669.368999995</v>
      </c>
      <c r="CM52" s="269">
        <v>0.48060183684981317</v>
      </c>
      <c r="CN52" s="212">
        <v>0</v>
      </c>
      <c r="CO52" s="242">
        <v>50472669.368999995</v>
      </c>
      <c r="CP52" s="234">
        <v>42918037.961999997</v>
      </c>
      <c r="CQ52" s="269">
        <v>85.032233282989381</v>
      </c>
      <c r="CR52" s="212">
        <v>3635523.7020000005</v>
      </c>
      <c r="CS52" s="269">
        <v>7.2029550793541288</v>
      </c>
      <c r="CT52" s="212">
        <v>46553561.663999997</v>
      </c>
      <c r="CU52" s="274">
        <v>92.235188362343507</v>
      </c>
      <c r="CV52" s="241">
        <v>57944473.346999995</v>
      </c>
      <c r="CW52" s="373">
        <v>92.75926256403919</v>
      </c>
      <c r="CX52" s="241">
        <v>50569575.339000002</v>
      </c>
      <c r="CY52" s="212">
        <v>62467587.328000002</v>
      </c>
      <c r="CZ52" s="269">
        <v>0.72438702898836715</v>
      </c>
      <c r="DA52" s="212">
        <v>0</v>
      </c>
      <c r="DB52" s="242">
        <v>62467587.328000002</v>
      </c>
      <c r="DC52" s="234">
        <v>57753171.590999991</v>
      </c>
      <c r="DD52" s="269">
        <v>92.453020936688475</v>
      </c>
      <c r="DE52" s="212">
        <v>2688641.0490000038</v>
      </c>
      <c r="DF52" s="269">
        <v>4.3040577746066848</v>
      </c>
      <c r="DG52" s="212">
        <v>60441812.639999993</v>
      </c>
      <c r="DH52" s="274">
        <v>96.757078711295136</v>
      </c>
      <c r="DI52" s="241">
        <v>67300535.899000004</v>
      </c>
      <c r="DJ52" s="373">
        <v>88.66733825318407</v>
      </c>
      <c r="DK52" s="241">
        <v>75654285.130999997</v>
      </c>
      <c r="DL52" s="212">
        <v>75902285.130999997</v>
      </c>
      <c r="DM52" s="269">
        <v>0.70723738287106819</v>
      </c>
      <c r="DN52" s="212">
        <v>0</v>
      </c>
      <c r="DO52" s="242">
        <v>75902285.130999997</v>
      </c>
      <c r="DP52" s="234">
        <v>65571965.359999999</v>
      </c>
      <c r="DQ52" s="269">
        <v>86.389975277857758</v>
      </c>
      <c r="DR52" s="212">
        <v>9754037.3780000005</v>
      </c>
      <c r="DS52" s="269">
        <v>12.850782240831718</v>
      </c>
      <c r="DT52" s="212">
        <v>75326002.738000005</v>
      </c>
      <c r="DU52" s="274">
        <v>99.240757518689477</v>
      </c>
      <c r="DV52" s="241">
        <v>81813704.973999992</v>
      </c>
      <c r="DW52" s="373">
        <v>76.406366343436602</v>
      </c>
      <c r="DX52" s="241">
        <v>92600165.644999996</v>
      </c>
      <c r="DY52" s="212">
        <v>107077078.638</v>
      </c>
      <c r="DZ52" s="269">
        <v>0.75834019252830365</v>
      </c>
      <c r="EA52" s="212">
        <v>0</v>
      </c>
      <c r="EB52" s="242">
        <v>107077078.638</v>
      </c>
      <c r="EC52" s="234">
        <v>78073904.963</v>
      </c>
      <c r="ED52" s="269">
        <v>72.913742096894282</v>
      </c>
      <c r="EE52" s="212">
        <v>23048607.941999979</v>
      </c>
      <c r="EF52" s="269">
        <v>21.525249133777159</v>
      </c>
      <c r="EG52" s="212">
        <v>101122512.90499997</v>
      </c>
      <c r="EH52" s="274">
        <v>94.438991230671434</v>
      </c>
      <c r="EI52" s="241">
        <v>106669963.82300001</v>
      </c>
      <c r="EJ52" s="373">
        <v>81.583321661287869</v>
      </c>
      <c r="EK52" s="241">
        <v>129940719</v>
      </c>
      <c r="EL52" s="212">
        <v>130749719</v>
      </c>
      <c r="EM52" s="269">
        <v>0.83439800194944624</v>
      </c>
      <c r="EN52" s="212">
        <v>0</v>
      </c>
      <c r="EO52" s="242">
        <v>130749719</v>
      </c>
      <c r="EP52" s="234">
        <v>114738276.03299999</v>
      </c>
      <c r="EQ52" s="269">
        <v>87.754128200459064</v>
      </c>
      <c r="ER52" s="212">
        <v>14359899.763000008</v>
      </c>
      <c r="ES52" s="269">
        <v>10.982738527338638</v>
      </c>
      <c r="ET52" s="212">
        <v>129098175.796</v>
      </c>
      <c r="EU52" s="274">
        <v>98.736866727797718</v>
      </c>
      <c r="EV52" s="397">
        <v>110897053.47999999</v>
      </c>
      <c r="EW52" s="419">
        <v>146843446</v>
      </c>
      <c r="EX52" s="212">
        <v>132618607.78099999</v>
      </c>
      <c r="EY52" s="257">
        <v>0.77953949754255369</v>
      </c>
      <c r="EZ52" s="269">
        <v>0</v>
      </c>
      <c r="FA52" s="212">
        <v>132618607.78099999</v>
      </c>
      <c r="FB52" s="242">
        <v>114889571.58299999</v>
      </c>
      <c r="FC52" s="260">
        <v>86.631562120394989</v>
      </c>
      <c r="FD52" s="269">
        <v>11736579.651000019</v>
      </c>
      <c r="FE52" s="257">
        <v>8.8498739712161996</v>
      </c>
      <c r="FF52" s="269">
        <v>126626151.23400001</v>
      </c>
      <c r="FG52" s="271">
        <v>95.481436091611187</v>
      </c>
      <c r="FH52" s="397">
        <v>122378596.344</v>
      </c>
      <c r="FI52" s="419">
        <v>146022089</v>
      </c>
      <c r="FJ52" s="212">
        <v>143843869.64699998</v>
      </c>
      <c r="FK52" s="257">
        <v>0.743355000045543</v>
      </c>
      <c r="FL52" s="269">
        <v>0</v>
      </c>
      <c r="FM52" s="212">
        <v>143843869.64699998</v>
      </c>
      <c r="FN52" s="242">
        <v>119156074.98399998</v>
      </c>
      <c r="FO52" s="260">
        <v>82.837089461243579</v>
      </c>
      <c r="FP52" s="269">
        <v>23285866.533000015</v>
      </c>
      <c r="FQ52" s="257">
        <v>16.188292619035273</v>
      </c>
      <c r="FR52" s="269">
        <v>142441941.51699999</v>
      </c>
      <c r="FS52" s="271">
        <v>99.025382080278845</v>
      </c>
      <c r="FT52" s="397">
        <v>31914235.766999997</v>
      </c>
      <c r="FU52" s="419">
        <v>147610676</v>
      </c>
      <c r="FV52" s="212">
        <v>139749783.45999998</v>
      </c>
      <c r="FW52" s="257">
        <v>0.87893916488938229</v>
      </c>
      <c r="FX52" s="269">
        <v>0</v>
      </c>
      <c r="FY52" s="212">
        <v>139749783.45999998</v>
      </c>
      <c r="FZ52" s="427">
        <v>104527394.98300001</v>
      </c>
      <c r="GA52" s="260">
        <v>74.796105149542839</v>
      </c>
      <c r="GB52" s="269">
        <v>29038793.519999996</v>
      </c>
      <c r="GC52" s="257">
        <v>20.779133105642096</v>
      </c>
      <c r="GD52" s="269">
        <v>133566188.50300001</v>
      </c>
      <c r="GE52" s="271">
        <v>95.575238255184942</v>
      </c>
      <c r="GF52" s="397">
        <v>88292016.045000002</v>
      </c>
      <c r="GG52" s="419">
        <v>138254644</v>
      </c>
      <c r="GH52" s="212">
        <v>121533575.551</v>
      </c>
      <c r="GI52" s="257">
        <v>0.7487351170391926</v>
      </c>
      <c r="GJ52" s="269">
        <v>0</v>
      </c>
      <c r="GK52" s="242">
        <v>121533575.551</v>
      </c>
      <c r="GL52" s="234">
        <v>85715249.129000008</v>
      </c>
      <c r="GM52" s="257">
        <v>70.52804028877658</v>
      </c>
      <c r="GN52" s="266">
        <v>25984105.068999976</v>
      </c>
      <c r="GO52" s="257">
        <v>21.380186463860007</v>
      </c>
      <c r="GP52" s="266">
        <v>111699354.19799998</v>
      </c>
      <c r="GQ52" s="271">
        <v>91.908226752636594</v>
      </c>
      <c r="GR52" s="397">
        <v>69398542.180000007</v>
      </c>
      <c r="GS52" s="419">
        <v>115812987</v>
      </c>
      <c r="GT52" s="212">
        <v>96424587</v>
      </c>
      <c r="GU52" s="257">
        <v>0.46664705029504111</v>
      </c>
      <c r="GV52" s="266">
        <v>0</v>
      </c>
      <c r="GW52" s="242">
        <v>96424587</v>
      </c>
      <c r="GX52" s="234">
        <v>68013305.027100012</v>
      </c>
      <c r="GY52" s="257">
        <v>70.535230840138325</v>
      </c>
      <c r="GZ52" s="266">
        <v>11786125.030999998</v>
      </c>
      <c r="HA52" s="257">
        <v>12.223153240988212</v>
      </c>
      <c r="HB52" s="266">
        <v>79799430.058100015</v>
      </c>
      <c r="HC52" s="271">
        <v>82.75838408112655</v>
      </c>
      <c r="HD52" s="397">
        <v>13758825.594000001</v>
      </c>
      <c r="HE52" s="419">
        <v>69197573</v>
      </c>
      <c r="HF52" s="212">
        <v>68577476.978</v>
      </c>
      <c r="HG52" s="257">
        <v>0.35755229325762661</v>
      </c>
      <c r="HH52" s="266">
        <v>0</v>
      </c>
      <c r="HI52" s="242">
        <v>68577476.978</v>
      </c>
      <c r="HJ52" s="234">
        <v>49013264.780999996</v>
      </c>
      <c r="HK52" s="257">
        <v>71.471373606707203</v>
      </c>
      <c r="HL52" s="266">
        <v>11909471.638999999</v>
      </c>
      <c r="HM52" s="257">
        <v>17.366447649890382</v>
      </c>
      <c r="HN52" s="266">
        <v>60922736.419999994</v>
      </c>
      <c r="HO52" s="271">
        <v>88.837821256597579</v>
      </c>
      <c r="HP52" s="397">
        <v>23640783.579999998</v>
      </c>
      <c r="HQ52" s="419">
        <v>88307703</v>
      </c>
      <c r="HR52" s="212">
        <v>94445602</v>
      </c>
      <c r="HS52" s="257">
        <v>0.46065988046302825</v>
      </c>
      <c r="HT52" s="266">
        <v>0</v>
      </c>
      <c r="HU52" s="242">
        <v>94445602</v>
      </c>
      <c r="HV52" s="234">
        <v>65355676.965999998</v>
      </c>
      <c r="HW52" s="257">
        <v>69.199280413290182</v>
      </c>
      <c r="HX52" s="266">
        <v>15445760.670999996</v>
      </c>
      <c r="HY52" s="257">
        <v>16.354134384150569</v>
      </c>
      <c r="HZ52" s="266">
        <v>80801437.636999995</v>
      </c>
      <c r="IA52" s="271">
        <v>85.553414797440752</v>
      </c>
      <c r="IB52" s="397">
        <v>25889065.054000001</v>
      </c>
      <c r="IC52" s="419">
        <v>143835377</v>
      </c>
      <c r="ID52" s="212">
        <v>137304377</v>
      </c>
      <c r="IE52" s="257">
        <v>0.56619300716901633</v>
      </c>
      <c r="IF52" s="266">
        <v>0</v>
      </c>
      <c r="IG52" s="242">
        <v>137304377</v>
      </c>
      <c r="IH52" s="234">
        <v>92691083.260000005</v>
      </c>
      <c r="II52" s="257">
        <v>67.507741038728881</v>
      </c>
      <c r="IJ52" s="266">
        <v>10881797.130999997</v>
      </c>
      <c r="IK52" s="257">
        <v>7.9253097160915695</v>
      </c>
      <c r="IL52" s="266">
        <v>103572880.391</v>
      </c>
      <c r="IM52" s="271">
        <v>75.433050754820442</v>
      </c>
      <c r="IN52" s="397">
        <v>15278929.305</v>
      </c>
      <c r="IO52" s="419">
        <v>124244969</v>
      </c>
      <c r="IP52" s="212">
        <v>119254562.58</v>
      </c>
      <c r="IQ52" s="257">
        <v>0.55191868620128126</v>
      </c>
      <c r="IR52" s="266">
        <v>0</v>
      </c>
      <c r="IS52" s="242">
        <v>119254562.58</v>
      </c>
      <c r="IT52" s="234">
        <v>80354032.515000001</v>
      </c>
      <c r="IU52" s="257">
        <v>67.380258479499091</v>
      </c>
      <c r="IV52" s="266">
        <v>24620123.016000003</v>
      </c>
      <c r="IW52" s="257">
        <v>20.645015572870843</v>
      </c>
      <c r="IX52" s="266">
        <v>104974155.531</v>
      </c>
      <c r="IY52" s="271">
        <v>88.025274052369923</v>
      </c>
    </row>
    <row r="53" spans="1:259" ht="14.1" customHeight="1" x14ac:dyDescent="0.2">
      <c r="A53" s="202">
        <v>215</v>
      </c>
      <c r="B53" s="247" t="s">
        <v>152</v>
      </c>
      <c r="C53" s="241">
        <v>289018.7</v>
      </c>
      <c r="D53" s="240">
        <v>92.263370938599351</v>
      </c>
      <c r="E53" s="241">
        <v>0</v>
      </c>
      <c r="F53" s="212">
        <v>313254</v>
      </c>
      <c r="G53" s="367">
        <v>9.5144005767209047E-3</v>
      </c>
      <c r="H53" s="234">
        <v>243529.5</v>
      </c>
      <c r="I53" s="256">
        <v>77.741864429504488</v>
      </c>
      <c r="J53" s="212">
        <v>26481</v>
      </c>
      <c r="K53" s="256">
        <v>8.4535233388879316</v>
      </c>
      <c r="L53" s="212">
        <v>270010.5</v>
      </c>
      <c r="M53" s="256">
        <v>86.195387768392422</v>
      </c>
      <c r="N53" s="241">
        <v>539166.9</v>
      </c>
      <c r="O53" s="262">
        <v>115.08124269759139</v>
      </c>
      <c r="P53" s="241">
        <v>468509.8</v>
      </c>
      <c r="Q53" s="367">
        <v>9.3440450839388425E-3</v>
      </c>
      <c r="R53" s="234">
        <v>356588</v>
      </c>
      <c r="S53" s="256">
        <v>76.111108028049784</v>
      </c>
      <c r="T53" s="212">
        <v>89666.8</v>
      </c>
      <c r="U53" s="256">
        <v>19.138724526146518</v>
      </c>
      <c r="V53" s="212">
        <v>446254.8</v>
      </c>
      <c r="W53" s="256">
        <v>95.249832554196303</v>
      </c>
      <c r="X53" s="241">
        <v>486404</v>
      </c>
      <c r="Y53" s="262">
        <v>99.940824998150774</v>
      </c>
      <c r="Z53" s="241">
        <v>486692</v>
      </c>
      <c r="AA53" s="367">
        <v>7.8807349554616806E-3</v>
      </c>
      <c r="AB53" s="234">
        <v>447039</v>
      </c>
      <c r="AC53" s="256">
        <v>91.852547401642099</v>
      </c>
      <c r="AD53" s="212">
        <v>9691</v>
      </c>
      <c r="AE53" s="256">
        <v>1.9911977184749285</v>
      </c>
      <c r="AF53" s="212">
        <v>456730</v>
      </c>
      <c r="AG53" s="256">
        <v>93.843745120117035</v>
      </c>
      <c r="AH53" s="241">
        <v>27482436</v>
      </c>
      <c r="AI53" s="262">
        <v>3988.024796698417</v>
      </c>
      <c r="AJ53" s="241">
        <v>689124</v>
      </c>
      <c r="AK53" s="367">
        <v>1.2429796835110158E-2</v>
      </c>
      <c r="AL53" s="234">
        <v>659145</v>
      </c>
      <c r="AM53" s="256">
        <v>95.649694394622742</v>
      </c>
      <c r="AN53" s="212">
        <v>3289</v>
      </c>
      <c r="AO53" s="256">
        <v>0.47727259535294086</v>
      </c>
      <c r="AP53" s="212">
        <v>662434</v>
      </c>
      <c r="AQ53" s="256">
        <v>96.126966989975685</v>
      </c>
      <c r="AR53" s="241">
        <v>746459</v>
      </c>
      <c r="AS53" s="262">
        <v>98.105248991392429</v>
      </c>
      <c r="AT53" s="241">
        <v>760875.7</v>
      </c>
      <c r="AU53" s="367">
        <v>9.5660084786084055E-3</v>
      </c>
      <c r="AV53" s="234">
        <v>651988</v>
      </c>
      <c r="AW53" s="256">
        <v>85.68916052911139</v>
      </c>
      <c r="AX53" s="212">
        <v>54455</v>
      </c>
      <c r="AY53" s="256">
        <v>7.156885152200287</v>
      </c>
      <c r="AZ53" s="212">
        <v>706443</v>
      </c>
      <c r="BA53" s="256">
        <v>92.846045681311679</v>
      </c>
      <c r="BB53" s="241">
        <v>937547.24399999995</v>
      </c>
      <c r="BC53" s="262">
        <v>104.23169218058761</v>
      </c>
      <c r="BD53" s="241">
        <v>899483.85600000003</v>
      </c>
      <c r="BE53" s="367">
        <v>1.165050708760125E-2</v>
      </c>
      <c r="BF53" s="234">
        <v>882985.12600000005</v>
      </c>
      <c r="BG53" s="256">
        <v>98.165755850986613</v>
      </c>
      <c r="BH53" s="212">
        <v>9140.2470000000249</v>
      </c>
      <c r="BI53" s="256">
        <v>1.0161657642913853</v>
      </c>
      <c r="BJ53" s="212">
        <v>892125.37300000002</v>
      </c>
      <c r="BK53" s="256">
        <v>99.181921615277986</v>
      </c>
      <c r="BL53" s="241">
        <v>795279.15599999996</v>
      </c>
      <c r="BM53" s="262">
        <v>101.76672483666749</v>
      </c>
      <c r="BN53" s="241">
        <v>781472.68400000001</v>
      </c>
      <c r="BO53" s="367">
        <v>9.9150559863024502E-3</v>
      </c>
      <c r="BP53" s="234">
        <v>684395.37</v>
      </c>
      <c r="BQ53" s="256">
        <v>87.577644620525206</v>
      </c>
      <c r="BR53" s="212">
        <v>91047.907999999996</v>
      </c>
      <c r="BS53" s="256">
        <v>11.650811328934434</v>
      </c>
      <c r="BT53" s="212">
        <v>775443.27799999993</v>
      </c>
      <c r="BU53" s="262">
        <v>99.228455949459644</v>
      </c>
      <c r="BV53" s="241">
        <v>937732.18799999997</v>
      </c>
      <c r="BW53" s="373">
        <v>100.40171803595402</v>
      </c>
      <c r="BX53" s="241">
        <v>952116.48499999987</v>
      </c>
      <c r="BY53" s="212">
        <v>933980.2209999999</v>
      </c>
      <c r="BZ53" s="269">
        <v>1.091474876326548E-2</v>
      </c>
      <c r="CA53" s="212">
        <v>7499.9630000000006</v>
      </c>
      <c r="CB53" s="242">
        <v>926480.25799999991</v>
      </c>
      <c r="CC53" s="234">
        <v>882091.83799999987</v>
      </c>
      <c r="CD53" s="269">
        <v>94.444380958684121</v>
      </c>
      <c r="CE53" s="212">
        <v>41645.201000000001</v>
      </c>
      <c r="CF53" s="269">
        <v>4.4588953881069395</v>
      </c>
      <c r="CG53" s="212">
        <v>923737.03899999987</v>
      </c>
      <c r="CH53" s="274">
        <v>98.903276346791074</v>
      </c>
      <c r="CI53" s="241">
        <v>1091913.8139999998</v>
      </c>
      <c r="CJ53" s="373">
        <v>100.04878560430117</v>
      </c>
      <c r="CK53" s="241">
        <v>1088432.22</v>
      </c>
      <c r="CL53" s="212">
        <v>1091381.3769999999</v>
      </c>
      <c r="CM53" s="269">
        <v>1.039215680579865E-2</v>
      </c>
      <c r="CN53" s="212">
        <v>0</v>
      </c>
      <c r="CO53" s="242">
        <v>1091381.3769999999</v>
      </c>
      <c r="CP53" s="234">
        <v>1037882.88</v>
      </c>
      <c r="CQ53" s="269">
        <v>95.098093285496844</v>
      </c>
      <c r="CR53" s="212">
        <v>41038.243999999999</v>
      </c>
      <c r="CS53" s="269">
        <v>3.7602111292027298</v>
      </c>
      <c r="CT53" s="212">
        <v>1078921.1239999998</v>
      </c>
      <c r="CU53" s="274">
        <v>98.858304414699575</v>
      </c>
      <c r="CV53" s="241">
        <v>1374138.5820000002</v>
      </c>
      <c r="CW53" s="373">
        <v>100.81578494125422</v>
      </c>
      <c r="CX53" s="241">
        <v>1299169.0039999997</v>
      </c>
      <c r="CY53" s="212">
        <v>1363019.2759999998</v>
      </c>
      <c r="CZ53" s="269">
        <v>1.5805852699435879E-2</v>
      </c>
      <c r="DA53" s="212">
        <v>0</v>
      </c>
      <c r="DB53" s="242">
        <v>1363019.2759999998</v>
      </c>
      <c r="DC53" s="234">
        <v>1313368.7544</v>
      </c>
      <c r="DD53" s="269">
        <v>96.357313320930629</v>
      </c>
      <c r="DE53" s="212">
        <v>45071.25900000002</v>
      </c>
      <c r="DF53" s="269">
        <v>3.3067220540173805</v>
      </c>
      <c r="DG53" s="212">
        <v>1358440.0134000001</v>
      </c>
      <c r="DH53" s="274">
        <v>99.664035374948014</v>
      </c>
      <c r="DI53" s="241">
        <v>1538207.35</v>
      </c>
      <c r="DJ53" s="373">
        <v>100.10978434780927</v>
      </c>
      <c r="DK53" s="241">
        <v>1536520.4909999999</v>
      </c>
      <c r="DL53" s="212">
        <v>1536520.4909999999</v>
      </c>
      <c r="DM53" s="269">
        <v>1.4316890840731554E-2</v>
      </c>
      <c r="DN53" s="212">
        <v>0</v>
      </c>
      <c r="DO53" s="242">
        <v>1536520.4909999999</v>
      </c>
      <c r="DP53" s="234">
        <v>1479331.3810000003</v>
      </c>
      <c r="DQ53" s="269">
        <v>96.278011888876293</v>
      </c>
      <c r="DR53" s="212">
        <v>51353.290000000066</v>
      </c>
      <c r="DS53" s="269">
        <v>3.3421806152795441</v>
      </c>
      <c r="DT53" s="212">
        <v>1530684.6710000003</v>
      </c>
      <c r="DU53" s="274">
        <v>99.620192504155838</v>
      </c>
      <c r="DV53" s="241">
        <v>1979754.0889999999</v>
      </c>
      <c r="DW53" s="373">
        <v>101.2927059718979</v>
      </c>
      <c r="DX53" s="241">
        <v>1954488.3020000001</v>
      </c>
      <c r="DY53" s="212">
        <v>1954488.3020000001</v>
      </c>
      <c r="DZ53" s="269">
        <v>1.3842057087155153E-2</v>
      </c>
      <c r="EA53" s="212">
        <v>0</v>
      </c>
      <c r="EB53" s="242">
        <v>1954488.3020000001</v>
      </c>
      <c r="EC53" s="234">
        <v>1884470.3489999999</v>
      </c>
      <c r="ED53" s="269">
        <v>96.417581372661488</v>
      </c>
      <c r="EE53" s="212">
        <v>57435.786999999953</v>
      </c>
      <c r="EF53" s="269">
        <v>2.9386610777473945</v>
      </c>
      <c r="EG53" s="212">
        <v>1941906.1359999999</v>
      </c>
      <c r="EH53" s="274">
        <v>99.356242450408885</v>
      </c>
      <c r="EI53" s="241">
        <v>2497000.8789999997</v>
      </c>
      <c r="EJ53" s="373">
        <v>97.146439995008578</v>
      </c>
      <c r="EK53" s="241">
        <v>2238103</v>
      </c>
      <c r="EL53" s="212">
        <v>2570347.281</v>
      </c>
      <c r="EM53" s="269">
        <v>1.6403038201425055E-2</v>
      </c>
      <c r="EN53" s="212">
        <v>0</v>
      </c>
      <c r="EO53" s="242">
        <v>2570347.281</v>
      </c>
      <c r="EP53" s="234">
        <v>2440776.7860000003</v>
      </c>
      <c r="EQ53" s="269">
        <v>94.959027678563729</v>
      </c>
      <c r="ER53" s="212">
        <v>72103.492000000202</v>
      </c>
      <c r="ES53" s="269">
        <v>2.8052042824325345</v>
      </c>
      <c r="ET53" s="212">
        <v>2512880.2780000004</v>
      </c>
      <c r="EU53" s="274">
        <v>97.764231960996256</v>
      </c>
      <c r="EV53" s="397">
        <v>8970897.8659999967</v>
      </c>
      <c r="EW53" s="419">
        <v>8782331</v>
      </c>
      <c r="EX53" s="212">
        <v>8975534.4920000006</v>
      </c>
      <c r="EY53" s="257">
        <v>5.2758687224523523E-2</v>
      </c>
      <c r="EZ53" s="269">
        <v>0</v>
      </c>
      <c r="FA53" s="212">
        <v>8975534.4920000006</v>
      </c>
      <c r="FB53" s="242">
        <v>7839629.7349999994</v>
      </c>
      <c r="FC53" s="260">
        <v>87.344433270102783</v>
      </c>
      <c r="FD53" s="269">
        <v>781632.37300000002</v>
      </c>
      <c r="FE53" s="257">
        <v>8.7084771797899965</v>
      </c>
      <c r="FF53" s="269">
        <v>8621262.1079999991</v>
      </c>
      <c r="FG53" s="271">
        <v>96.052910449892778</v>
      </c>
      <c r="FH53" s="397">
        <v>9011788.4620000012</v>
      </c>
      <c r="FI53" s="419">
        <v>10337369</v>
      </c>
      <c r="FJ53" s="212">
        <v>10325902.071</v>
      </c>
      <c r="FK53" s="257">
        <v>5.3362099846836014E-2</v>
      </c>
      <c r="FL53" s="269">
        <v>0</v>
      </c>
      <c r="FM53" s="212">
        <v>10325902.071</v>
      </c>
      <c r="FN53" s="242">
        <v>9538995.6659999993</v>
      </c>
      <c r="FO53" s="260">
        <v>92.3792962630354</v>
      </c>
      <c r="FP53" s="269">
        <v>664097.27500000084</v>
      </c>
      <c r="FQ53" s="257">
        <v>6.4313729728766162</v>
      </c>
      <c r="FR53" s="269">
        <v>10203092.941</v>
      </c>
      <c r="FS53" s="271">
        <v>98.810669235912016</v>
      </c>
      <c r="FT53" s="397">
        <v>174043.08899999998</v>
      </c>
      <c r="FU53" s="419">
        <v>9274135</v>
      </c>
      <c r="FV53" s="212">
        <v>9044009.4140000008</v>
      </c>
      <c r="FW53" s="257">
        <v>5.6881190687985007E-2</v>
      </c>
      <c r="FX53" s="269">
        <v>0</v>
      </c>
      <c r="FY53" s="212">
        <v>9044009.4140000008</v>
      </c>
      <c r="FZ53" s="427">
        <v>8366470.0999999996</v>
      </c>
      <c r="GA53" s="260">
        <v>92.50841874455395</v>
      </c>
      <c r="GB53" s="269">
        <v>463235.81100000162</v>
      </c>
      <c r="GC53" s="257">
        <v>5.1220182310173081</v>
      </c>
      <c r="GD53" s="269">
        <v>8829705.9110000022</v>
      </c>
      <c r="GE53" s="271">
        <v>97.630436975571257</v>
      </c>
      <c r="GF53" s="397">
        <v>5012033.3820000002</v>
      </c>
      <c r="GG53" s="419">
        <v>6197633</v>
      </c>
      <c r="GH53" s="212">
        <v>6192623.1500000004</v>
      </c>
      <c r="GI53" s="257">
        <v>3.8151057417455475E-2</v>
      </c>
      <c r="GJ53" s="269">
        <v>0</v>
      </c>
      <c r="GK53" s="242">
        <v>6192623.1500000004</v>
      </c>
      <c r="GL53" s="234">
        <v>5333368.3569999998</v>
      </c>
      <c r="GM53" s="257">
        <v>86.124542505061029</v>
      </c>
      <c r="GN53" s="266">
        <v>648578.72500000009</v>
      </c>
      <c r="GO53" s="257">
        <v>10.473408590994271</v>
      </c>
      <c r="GP53" s="266">
        <v>5981947.0820000004</v>
      </c>
      <c r="GQ53" s="271">
        <v>96.597951096055311</v>
      </c>
      <c r="GR53" s="397">
        <v>6076408.3300000001</v>
      </c>
      <c r="GS53" s="419">
        <v>6732760</v>
      </c>
      <c r="GT53" s="212">
        <v>6974546.8279999997</v>
      </c>
      <c r="GU53" s="257">
        <v>3.3753338289443081E-2</v>
      </c>
      <c r="GV53" s="266">
        <v>0</v>
      </c>
      <c r="GW53" s="242">
        <v>6974546.8279999997</v>
      </c>
      <c r="GX53" s="234">
        <v>6169516.341</v>
      </c>
      <c r="GY53" s="257">
        <v>88.457594351963834</v>
      </c>
      <c r="GZ53" s="266">
        <v>569176.63899999997</v>
      </c>
      <c r="HA53" s="257">
        <v>8.1607687644304683</v>
      </c>
      <c r="HB53" s="266">
        <v>6738692.9800000004</v>
      </c>
      <c r="HC53" s="271">
        <v>96.618363116394306</v>
      </c>
      <c r="HD53" s="397">
        <v>195098.93599999999</v>
      </c>
      <c r="HE53" s="419">
        <v>7841184</v>
      </c>
      <c r="HF53" s="212">
        <v>7841184</v>
      </c>
      <c r="HG53" s="257">
        <v>4.0882713167683743E-2</v>
      </c>
      <c r="HH53" s="266">
        <v>0</v>
      </c>
      <c r="HI53" s="242">
        <v>7841184</v>
      </c>
      <c r="HJ53" s="234">
        <v>6741818.5600000005</v>
      </c>
      <c r="HK53" s="257">
        <v>85.979598999334812</v>
      </c>
      <c r="HL53" s="266">
        <v>668163.27100000018</v>
      </c>
      <c r="HM53" s="257">
        <v>8.5212038258507921</v>
      </c>
      <c r="HN53" s="266">
        <v>7409981.8310000002</v>
      </c>
      <c r="HO53" s="271">
        <v>94.500802825185588</v>
      </c>
      <c r="HP53" s="397">
        <v>341302.27299999999</v>
      </c>
      <c r="HQ53" s="419">
        <v>6839601</v>
      </c>
      <c r="HR53" s="212">
        <v>6839601</v>
      </c>
      <c r="HS53" s="257">
        <v>3.3360259369989598E-2</v>
      </c>
      <c r="HT53" s="266">
        <v>0</v>
      </c>
      <c r="HU53" s="242">
        <v>6839601</v>
      </c>
      <c r="HV53" s="234">
        <v>5591171.2390000001</v>
      </c>
      <c r="HW53" s="257">
        <v>81.747038153248994</v>
      </c>
      <c r="HX53" s="266">
        <v>753841.56799999997</v>
      </c>
      <c r="HY53" s="257">
        <v>11.021718489134088</v>
      </c>
      <c r="HZ53" s="266">
        <v>6345012.807</v>
      </c>
      <c r="IA53" s="271">
        <v>92.768756642383082</v>
      </c>
      <c r="IB53" s="397">
        <v>327331.32299999997</v>
      </c>
      <c r="IC53" s="419">
        <v>7305761</v>
      </c>
      <c r="ID53" s="212">
        <v>7305761</v>
      </c>
      <c r="IE53" s="257">
        <v>3.0126284978141082E-2</v>
      </c>
      <c r="IF53" s="266">
        <v>0</v>
      </c>
      <c r="IG53" s="242">
        <v>7305761</v>
      </c>
      <c r="IH53" s="234">
        <v>6177860.3219999997</v>
      </c>
      <c r="II53" s="257">
        <v>84.561489514918435</v>
      </c>
      <c r="IJ53" s="266">
        <v>631206.15100000054</v>
      </c>
      <c r="IK53" s="257">
        <v>8.6398412294078675</v>
      </c>
      <c r="IL53" s="266">
        <v>6809066.4730000002</v>
      </c>
      <c r="IM53" s="271">
        <v>93.201330744326299</v>
      </c>
      <c r="IN53" s="397">
        <v>1848086.9350000001</v>
      </c>
      <c r="IO53" s="419">
        <v>7493970</v>
      </c>
      <c r="IP53" s="212">
        <v>9138768.6710000001</v>
      </c>
      <c r="IQ53" s="257">
        <v>4.2294878193965615E-2</v>
      </c>
      <c r="IR53" s="266">
        <v>0</v>
      </c>
      <c r="IS53" s="242">
        <v>9138768.6710000001</v>
      </c>
      <c r="IT53" s="234">
        <v>6665004.1060000006</v>
      </c>
      <c r="IU53" s="257">
        <v>72.931095489373959</v>
      </c>
      <c r="IV53" s="266">
        <v>174417.31699999887</v>
      </c>
      <c r="IW53" s="257">
        <v>1.9085428604126538</v>
      </c>
      <c r="IX53" s="266">
        <v>6839421.4229999995</v>
      </c>
      <c r="IY53" s="271">
        <v>74.839638349786597</v>
      </c>
    </row>
    <row r="54" spans="1:259" ht="14.1" customHeight="1" x14ac:dyDescent="0.2">
      <c r="A54" s="202">
        <v>216</v>
      </c>
      <c r="B54" s="247" t="s">
        <v>153</v>
      </c>
      <c r="C54" s="241">
        <v>3676348.9</v>
      </c>
      <c r="D54" s="240">
        <v>98.789669988901991</v>
      </c>
      <c r="E54" s="241">
        <v>0</v>
      </c>
      <c r="F54" s="212">
        <v>3721390</v>
      </c>
      <c r="G54" s="367">
        <v>0.11302902808009926</v>
      </c>
      <c r="H54" s="234">
        <v>3359957.5</v>
      </c>
      <c r="I54" s="256">
        <v>90.287701638366315</v>
      </c>
      <c r="J54" s="212">
        <v>0</v>
      </c>
      <c r="K54" s="256">
        <v>0</v>
      </c>
      <c r="L54" s="212">
        <v>3359957.5</v>
      </c>
      <c r="M54" s="256">
        <v>90.287701638366315</v>
      </c>
      <c r="N54" s="241">
        <v>4775208.3</v>
      </c>
      <c r="O54" s="262">
        <v>87.647997282902111</v>
      </c>
      <c r="P54" s="241">
        <v>5448165.9000000004</v>
      </c>
      <c r="Q54" s="367">
        <v>0.10865921650812481</v>
      </c>
      <c r="R54" s="234">
        <v>4748509</v>
      </c>
      <c r="S54" s="256">
        <v>87.157936949019842</v>
      </c>
      <c r="T54" s="212">
        <v>14236.5</v>
      </c>
      <c r="U54" s="256">
        <v>0.26130812205993942</v>
      </c>
      <c r="V54" s="212">
        <v>4762745.5</v>
      </c>
      <c r="W54" s="256">
        <v>87.419245071079786</v>
      </c>
      <c r="X54" s="241">
        <v>5780061.2999999998</v>
      </c>
      <c r="Y54" s="262">
        <v>96.595743080776572</v>
      </c>
      <c r="Z54" s="241">
        <v>5983764</v>
      </c>
      <c r="AA54" s="367">
        <v>9.6891788071374094E-2</v>
      </c>
      <c r="AB54" s="234">
        <v>5534649.0999999987</v>
      </c>
      <c r="AC54" s="256">
        <v>92.494441625705804</v>
      </c>
      <c r="AD54" s="212">
        <v>0</v>
      </c>
      <c r="AE54" s="256">
        <v>0</v>
      </c>
      <c r="AF54" s="212">
        <v>5534649.0999999987</v>
      </c>
      <c r="AG54" s="256">
        <v>92.494441625705804</v>
      </c>
      <c r="AH54" s="241">
        <v>7106346.4000000004</v>
      </c>
      <c r="AI54" s="262">
        <v>99.335041208892989</v>
      </c>
      <c r="AJ54" s="241">
        <v>7153917</v>
      </c>
      <c r="AK54" s="367">
        <v>0.12903589903303433</v>
      </c>
      <c r="AL54" s="234">
        <v>6756044</v>
      </c>
      <c r="AM54" s="256">
        <v>94.438389486486912</v>
      </c>
      <c r="AN54" s="212">
        <v>0</v>
      </c>
      <c r="AO54" s="256">
        <v>0</v>
      </c>
      <c r="AP54" s="212">
        <v>6756044</v>
      </c>
      <c r="AQ54" s="256">
        <v>94.438389486486912</v>
      </c>
      <c r="AR54" s="241">
        <v>9032563</v>
      </c>
      <c r="AS54" s="262">
        <v>99.449173778283551</v>
      </c>
      <c r="AT54" s="241">
        <v>9082592.2999999989</v>
      </c>
      <c r="AU54" s="367">
        <v>0.11418968295287049</v>
      </c>
      <c r="AV54" s="234">
        <v>8309339</v>
      </c>
      <c r="AW54" s="256">
        <v>91.486425081526562</v>
      </c>
      <c r="AX54" s="212">
        <v>0</v>
      </c>
      <c r="AY54" s="256">
        <v>0</v>
      </c>
      <c r="AZ54" s="212">
        <v>8309339</v>
      </c>
      <c r="BA54" s="256">
        <v>91.486425081526562</v>
      </c>
      <c r="BB54" s="241">
        <v>8964872.4000000004</v>
      </c>
      <c r="BC54" s="262">
        <v>99.84804059102818</v>
      </c>
      <c r="BD54" s="241">
        <v>8978516.0999999996</v>
      </c>
      <c r="BE54" s="367">
        <v>0.11629365525732339</v>
      </c>
      <c r="BF54" s="234">
        <v>8786718.3000000007</v>
      </c>
      <c r="BG54" s="256">
        <v>97.863814043837394</v>
      </c>
      <c r="BH54" s="212">
        <v>0</v>
      </c>
      <c r="BI54" s="256">
        <v>0</v>
      </c>
      <c r="BJ54" s="212">
        <v>8786718.3000000007</v>
      </c>
      <c r="BK54" s="256">
        <v>97.863814043837394</v>
      </c>
      <c r="BL54" s="241">
        <v>9177422.6419999991</v>
      </c>
      <c r="BM54" s="262">
        <v>100.33384916499624</v>
      </c>
      <c r="BN54" s="241">
        <v>9146885.8399999999</v>
      </c>
      <c r="BO54" s="367">
        <v>0.11605253396664741</v>
      </c>
      <c r="BP54" s="234">
        <v>8749518.061999999</v>
      </c>
      <c r="BQ54" s="256">
        <v>95.655704193198929</v>
      </c>
      <c r="BR54" s="212">
        <v>0</v>
      </c>
      <c r="BS54" s="256">
        <v>0</v>
      </c>
      <c r="BT54" s="212">
        <v>8749518.061999999</v>
      </c>
      <c r="BU54" s="262">
        <v>95.655704193198929</v>
      </c>
      <c r="BV54" s="241">
        <v>9639807.7230000012</v>
      </c>
      <c r="BW54" s="373">
        <v>97.903476526124194</v>
      </c>
      <c r="BX54" s="241">
        <v>9846236.3800000008</v>
      </c>
      <c r="BY54" s="212">
        <v>9846236.3800000008</v>
      </c>
      <c r="BZ54" s="269">
        <v>0.11506581610085787</v>
      </c>
      <c r="CA54" s="212">
        <v>230164.014</v>
      </c>
      <c r="CB54" s="242">
        <v>9616072.3660000004</v>
      </c>
      <c r="CC54" s="234">
        <v>8852582.4633000009</v>
      </c>
      <c r="CD54" s="269">
        <v>89.908287000723007</v>
      </c>
      <c r="CE54" s="212">
        <v>0</v>
      </c>
      <c r="CF54" s="269">
        <v>0</v>
      </c>
      <c r="CG54" s="212">
        <v>8852582.4633000009</v>
      </c>
      <c r="CH54" s="274">
        <v>89.908287000723007</v>
      </c>
      <c r="CI54" s="241">
        <v>9861569.9030000009</v>
      </c>
      <c r="CJ54" s="373">
        <v>100.23573924265385</v>
      </c>
      <c r="CK54" s="241">
        <v>9053560.1216000021</v>
      </c>
      <c r="CL54" s="212">
        <v>9838376.9876000006</v>
      </c>
      <c r="CM54" s="269">
        <v>9.3681236022868458E-2</v>
      </c>
      <c r="CN54" s="212">
        <v>0</v>
      </c>
      <c r="CO54" s="242">
        <v>9838376.9876000006</v>
      </c>
      <c r="CP54" s="234">
        <v>9043075.9979999997</v>
      </c>
      <c r="CQ54" s="269">
        <v>91.916339548663615</v>
      </c>
      <c r="CR54" s="212">
        <v>0</v>
      </c>
      <c r="CS54" s="269">
        <v>0</v>
      </c>
      <c r="CT54" s="212">
        <v>9043075.9979999997</v>
      </c>
      <c r="CU54" s="274">
        <v>91.916339548663615</v>
      </c>
      <c r="CV54" s="241">
        <v>10185620.210999999</v>
      </c>
      <c r="CW54" s="373">
        <v>98.951761871605001</v>
      </c>
      <c r="CX54" s="241">
        <v>9327133.3889999986</v>
      </c>
      <c r="CY54" s="212">
        <v>10293520.820999999</v>
      </c>
      <c r="CZ54" s="269">
        <v>0.11936579087330695</v>
      </c>
      <c r="DA54" s="212">
        <v>0</v>
      </c>
      <c r="DB54" s="242">
        <v>10293520.820999999</v>
      </c>
      <c r="DC54" s="234">
        <v>9804924.675999999</v>
      </c>
      <c r="DD54" s="269">
        <v>95.253362250910243</v>
      </c>
      <c r="DE54" s="212">
        <v>0</v>
      </c>
      <c r="DF54" s="269">
        <v>0</v>
      </c>
      <c r="DG54" s="212">
        <v>9804924.675999999</v>
      </c>
      <c r="DH54" s="274">
        <v>95.253362250910243</v>
      </c>
      <c r="DI54" s="241">
        <v>10739706.143999999</v>
      </c>
      <c r="DJ54" s="373">
        <v>98.745825352914565</v>
      </c>
      <c r="DK54" s="241">
        <v>10876111.578</v>
      </c>
      <c r="DL54" s="212">
        <v>10876111.578</v>
      </c>
      <c r="DM54" s="269">
        <v>0.10134072610545003</v>
      </c>
      <c r="DN54" s="212">
        <v>0</v>
      </c>
      <c r="DO54" s="242">
        <v>10876111.578</v>
      </c>
      <c r="DP54" s="234">
        <v>10225639.702000001</v>
      </c>
      <c r="DQ54" s="269">
        <v>94.019260731787995</v>
      </c>
      <c r="DR54" s="212">
        <v>0</v>
      </c>
      <c r="DS54" s="269">
        <v>0</v>
      </c>
      <c r="DT54" s="212">
        <v>10225639.702000001</v>
      </c>
      <c r="DU54" s="274">
        <v>94.019260731787995</v>
      </c>
      <c r="DV54" s="241">
        <v>15295655.467</v>
      </c>
      <c r="DW54" s="373">
        <v>97.774194701677047</v>
      </c>
      <c r="DX54" s="241">
        <v>15643857.271000002</v>
      </c>
      <c r="DY54" s="212">
        <v>15643857.271000002</v>
      </c>
      <c r="DZ54" s="269">
        <v>0.11079276616130353</v>
      </c>
      <c r="EA54" s="212">
        <v>0</v>
      </c>
      <c r="EB54" s="242">
        <v>15643857.271000002</v>
      </c>
      <c r="EC54" s="234">
        <v>14872880.380000003</v>
      </c>
      <c r="ED54" s="269">
        <v>95.071695697267671</v>
      </c>
      <c r="EE54" s="212">
        <v>11674.88</v>
      </c>
      <c r="EF54" s="269">
        <v>7.4629164647535051E-2</v>
      </c>
      <c r="EG54" s="212">
        <v>14884555.260000004</v>
      </c>
      <c r="EH54" s="274">
        <v>95.146324861915204</v>
      </c>
      <c r="EI54" s="241">
        <v>15811706.352</v>
      </c>
      <c r="EJ54" s="373">
        <v>99.97292203478392</v>
      </c>
      <c r="EK54" s="241">
        <v>15881039</v>
      </c>
      <c r="EL54" s="212">
        <v>15815989</v>
      </c>
      <c r="EM54" s="269">
        <v>0.1009319922167819</v>
      </c>
      <c r="EN54" s="212">
        <v>0</v>
      </c>
      <c r="EO54" s="242">
        <v>15815989</v>
      </c>
      <c r="EP54" s="234">
        <v>15368082.877000002</v>
      </c>
      <c r="EQ54" s="269">
        <v>97.168016979526243</v>
      </c>
      <c r="ER54" s="212">
        <v>176942.60199999996</v>
      </c>
      <c r="ES54" s="269">
        <v>1.1187577457217501</v>
      </c>
      <c r="ET54" s="212">
        <v>15545025.479000002</v>
      </c>
      <c r="EU54" s="274">
        <v>98.286774725247994</v>
      </c>
      <c r="EV54" s="397">
        <v>31490432.682999998</v>
      </c>
      <c r="EW54" s="419">
        <v>29996371</v>
      </c>
      <c r="EX54" s="212">
        <v>31496371</v>
      </c>
      <c r="EY54" s="257">
        <v>0.18513740744661528</v>
      </c>
      <c r="EZ54" s="269">
        <v>0</v>
      </c>
      <c r="FA54" s="212">
        <v>31496371</v>
      </c>
      <c r="FB54" s="242">
        <v>30530026.112000003</v>
      </c>
      <c r="FC54" s="260">
        <v>96.931884984463778</v>
      </c>
      <c r="FD54" s="269">
        <v>458402.05799999961</v>
      </c>
      <c r="FE54" s="257">
        <v>1.4554123013092513</v>
      </c>
      <c r="FF54" s="269">
        <v>30988428.170000002</v>
      </c>
      <c r="FG54" s="271">
        <v>98.38729728577303</v>
      </c>
      <c r="FH54" s="397">
        <v>36733790.604000002</v>
      </c>
      <c r="FI54" s="419">
        <v>37633064</v>
      </c>
      <c r="FJ54" s="212">
        <v>37633064</v>
      </c>
      <c r="FK54" s="257">
        <v>0.19447979507284735</v>
      </c>
      <c r="FL54" s="269">
        <v>0</v>
      </c>
      <c r="FM54" s="212">
        <v>37633064</v>
      </c>
      <c r="FN54" s="242">
        <v>35973179.415999994</v>
      </c>
      <c r="FO54" s="260">
        <v>95.589291948165567</v>
      </c>
      <c r="FP54" s="269">
        <v>1076495.5160000026</v>
      </c>
      <c r="FQ54" s="257">
        <v>2.860504571193041</v>
      </c>
      <c r="FR54" s="269">
        <v>37049674.931999996</v>
      </c>
      <c r="FS54" s="271">
        <v>98.4497965193586</v>
      </c>
      <c r="FT54" s="397">
        <v>809030.95700000005</v>
      </c>
      <c r="FU54" s="419">
        <v>36478496</v>
      </c>
      <c r="FV54" s="212">
        <v>36216263.18</v>
      </c>
      <c r="FW54" s="257">
        <v>0.2277777562636038</v>
      </c>
      <c r="FX54" s="269">
        <v>0</v>
      </c>
      <c r="FY54" s="212">
        <v>36216263.18</v>
      </c>
      <c r="FZ54" s="427">
        <v>35864464.149000004</v>
      </c>
      <c r="GA54" s="260">
        <v>99.02861587554878</v>
      </c>
      <c r="GB54" s="269">
        <v>10333.065999999642</v>
      </c>
      <c r="GC54" s="257">
        <v>2.8531563150628846E-2</v>
      </c>
      <c r="GD54" s="269">
        <v>35874797.215000004</v>
      </c>
      <c r="GE54" s="271">
        <v>99.057147438699403</v>
      </c>
      <c r="GF54" s="397">
        <v>21978942.348999999</v>
      </c>
      <c r="GG54" s="419">
        <v>23016017</v>
      </c>
      <c r="GH54" s="212">
        <v>23016017</v>
      </c>
      <c r="GI54" s="257">
        <v>0.14179538538335426</v>
      </c>
      <c r="GJ54" s="269">
        <v>0</v>
      </c>
      <c r="GK54" s="242">
        <v>23016017</v>
      </c>
      <c r="GL54" s="234">
        <v>22036068.245999999</v>
      </c>
      <c r="GM54" s="257">
        <v>95.742318256021434</v>
      </c>
      <c r="GN54" s="266">
        <v>0</v>
      </c>
      <c r="GO54" s="257">
        <v>0</v>
      </c>
      <c r="GP54" s="266">
        <v>22036068.245999999</v>
      </c>
      <c r="GQ54" s="271">
        <v>95.742318256021434</v>
      </c>
      <c r="GR54" s="397">
        <v>24255626.185999997</v>
      </c>
      <c r="GS54" s="419">
        <v>25489260</v>
      </c>
      <c r="GT54" s="212">
        <v>25489260</v>
      </c>
      <c r="GU54" s="257">
        <v>0.12335534289821101</v>
      </c>
      <c r="GV54" s="266">
        <v>0</v>
      </c>
      <c r="GW54" s="242">
        <v>25489260</v>
      </c>
      <c r="GX54" s="234">
        <v>24810915.537</v>
      </c>
      <c r="GY54" s="257">
        <v>97.338704760357899</v>
      </c>
      <c r="GZ54" s="266">
        <v>0</v>
      </c>
      <c r="HA54" s="257">
        <v>0</v>
      </c>
      <c r="HB54" s="266">
        <v>24810915.537</v>
      </c>
      <c r="HC54" s="271">
        <v>97.338704760357899</v>
      </c>
      <c r="HD54" s="397">
        <v>335225.20199999999</v>
      </c>
      <c r="HE54" s="419">
        <v>31076611</v>
      </c>
      <c r="HF54" s="212">
        <v>30179611</v>
      </c>
      <c r="HG54" s="257">
        <v>0.15735179534433491</v>
      </c>
      <c r="HH54" s="266">
        <v>0</v>
      </c>
      <c r="HI54" s="242">
        <v>30179611</v>
      </c>
      <c r="HJ54" s="234">
        <v>27543442.624000002</v>
      </c>
      <c r="HK54" s="257">
        <v>91.265068406613992</v>
      </c>
      <c r="HL54" s="266">
        <v>2013817.1509999987</v>
      </c>
      <c r="HM54" s="257">
        <v>6.6727737179912578</v>
      </c>
      <c r="HN54" s="266">
        <v>29557259.774999999</v>
      </c>
      <c r="HO54" s="271">
        <v>97.93784212460524</v>
      </c>
      <c r="HP54" s="397">
        <v>548302.21799999999</v>
      </c>
      <c r="HQ54" s="419">
        <v>34340432</v>
      </c>
      <c r="HR54" s="212">
        <v>35190611.001999997</v>
      </c>
      <c r="HS54" s="257">
        <v>0.17164274793443793</v>
      </c>
      <c r="HT54" s="266">
        <v>0</v>
      </c>
      <c r="HU54" s="242">
        <v>35190611.001999997</v>
      </c>
      <c r="HV54" s="234">
        <v>33181612.767000001</v>
      </c>
      <c r="HW54" s="257">
        <v>94.291095898034229</v>
      </c>
      <c r="HX54" s="266">
        <v>1290994.2869999968</v>
      </c>
      <c r="HY54" s="257">
        <v>3.6685759361399701</v>
      </c>
      <c r="HZ54" s="266">
        <v>34472607.053999998</v>
      </c>
      <c r="IA54" s="271">
        <v>97.959671834174202</v>
      </c>
      <c r="IB54" s="397">
        <v>566035.89099999995</v>
      </c>
      <c r="IC54" s="419">
        <v>48284394</v>
      </c>
      <c r="ID54" s="212">
        <v>48719341.432999998</v>
      </c>
      <c r="IE54" s="257">
        <v>0.20090073627619548</v>
      </c>
      <c r="IF54" s="266">
        <v>0</v>
      </c>
      <c r="IG54" s="242">
        <v>48719341.432999998</v>
      </c>
      <c r="IH54" s="234">
        <v>42928612.067000002</v>
      </c>
      <c r="II54" s="257">
        <v>88.114105823939454</v>
      </c>
      <c r="IJ54" s="266">
        <v>3146093.2910000011</v>
      </c>
      <c r="IK54" s="257">
        <v>6.4575858344197528</v>
      </c>
      <c r="IL54" s="266">
        <v>46074705.358000003</v>
      </c>
      <c r="IM54" s="271">
        <v>94.571691658359214</v>
      </c>
      <c r="IN54" s="397">
        <v>203744.48799999998</v>
      </c>
      <c r="IO54" s="419">
        <v>73797890</v>
      </c>
      <c r="IP54" s="212">
        <v>73558280.320000008</v>
      </c>
      <c r="IQ54" s="257">
        <v>0.34043300780383418</v>
      </c>
      <c r="IR54" s="266">
        <v>0</v>
      </c>
      <c r="IS54" s="242">
        <v>73558280.320000008</v>
      </c>
      <c r="IT54" s="234">
        <v>47766444.088</v>
      </c>
      <c r="IU54" s="257">
        <v>64.936868942832831</v>
      </c>
      <c r="IV54" s="266">
        <v>3527850.4399999976</v>
      </c>
      <c r="IW54" s="257">
        <v>4.7959936320599361</v>
      </c>
      <c r="IX54" s="266">
        <v>51294294.527999997</v>
      </c>
      <c r="IY54" s="271">
        <v>69.732862574892764</v>
      </c>
    </row>
    <row r="55" spans="1:259" ht="14.1" customHeight="1" x14ac:dyDescent="0.2">
      <c r="A55" s="202">
        <v>217</v>
      </c>
      <c r="B55" s="247" t="s">
        <v>154</v>
      </c>
      <c r="C55" s="241">
        <v>10309105</v>
      </c>
      <c r="D55" s="240">
        <v>97.176838458371947</v>
      </c>
      <c r="E55" s="241">
        <v>0</v>
      </c>
      <c r="F55" s="212">
        <v>10608603</v>
      </c>
      <c r="G55" s="367">
        <v>0.32221295977514453</v>
      </c>
      <c r="H55" s="234">
        <v>5518082</v>
      </c>
      <c r="I55" s="256">
        <v>52.015161657006118</v>
      </c>
      <c r="J55" s="212">
        <v>2798289</v>
      </c>
      <c r="K55" s="256">
        <v>26.37754471535979</v>
      </c>
      <c r="L55" s="212">
        <v>8316371</v>
      </c>
      <c r="M55" s="256">
        <v>78.392706372365893</v>
      </c>
      <c r="N55" s="241">
        <v>25293014</v>
      </c>
      <c r="O55" s="262">
        <v>102.48883667312984</v>
      </c>
      <c r="P55" s="241">
        <v>24678799</v>
      </c>
      <c r="Q55" s="367">
        <v>0.49219847796879562</v>
      </c>
      <c r="R55" s="234">
        <v>13651870</v>
      </c>
      <c r="S55" s="256">
        <v>55.318210582289687</v>
      </c>
      <c r="T55" s="212">
        <v>10499827</v>
      </c>
      <c r="U55" s="256">
        <v>42.545939938163116</v>
      </c>
      <c r="V55" s="212">
        <v>24151697</v>
      </c>
      <c r="W55" s="256">
        <v>97.864150520452796</v>
      </c>
      <c r="X55" s="241">
        <v>29455817</v>
      </c>
      <c r="Y55" s="262">
        <v>92.785819884960119</v>
      </c>
      <c r="Z55" s="241">
        <v>31746033</v>
      </c>
      <c r="AA55" s="367">
        <v>0.51404599204494827</v>
      </c>
      <c r="AB55" s="234">
        <v>21002381</v>
      </c>
      <c r="AC55" s="256">
        <v>66.157497536778848</v>
      </c>
      <c r="AD55" s="212">
        <v>8182449</v>
      </c>
      <c r="AE55" s="256">
        <v>25.774713331898823</v>
      </c>
      <c r="AF55" s="212">
        <v>29184830</v>
      </c>
      <c r="AG55" s="256">
        <v>91.932210868677672</v>
      </c>
      <c r="AH55" s="241">
        <v>24150104</v>
      </c>
      <c r="AI55" s="262">
        <v>57.994511365446435</v>
      </c>
      <c r="AJ55" s="241">
        <v>41642051</v>
      </c>
      <c r="AK55" s="367">
        <v>0.75110173746277265</v>
      </c>
      <c r="AL55" s="234">
        <v>24853763</v>
      </c>
      <c r="AM55" s="256">
        <v>59.684291246845646</v>
      </c>
      <c r="AN55" s="212">
        <v>8012770</v>
      </c>
      <c r="AO55" s="256">
        <v>19.242015721079635</v>
      </c>
      <c r="AP55" s="212">
        <v>32866533</v>
      </c>
      <c r="AQ55" s="256">
        <v>78.926306967925285</v>
      </c>
      <c r="AR55" s="241">
        <v>42891896.594000004</v>
      </c>
      <c r="AS55" s="262">
        <v>83.560101281827542</v>
      </c>
      <c r="AT55" s="241">
        <v>51330594.310000002</v>
      </c>
      <c r="AU55" s="367">
        <v>0.64534706573158851</v>
      </c>
      <c r="AV55" s="234">
        <v>39974412.677999996</v>
      </c>
      <c r="AW55" s="256">
        <v>77.876387786557061</v>
      </c>
      <c r="AX55" s="212">
        <v>10639593.173</v>
      </c>
      <c r="AY55" s="256">
        <v>20.727586181341447</v>
      </c>
      <c r="AZ55" s="212">
        <v>50614005.850999996</v>
      </c>
      <c r="BA55" s="256">
        <v>98.603973967898511</v>
      </c>
      <c r="BB55" s="241">
        <v>44247932.578000002</v>
      </c>
      <c r="BC55" s="262">
        <v>97.857785976209016</v>
      </c>
      <c r="BD55" s="241">
        <v>45216568.243999988</v>
      </c>
      <c r="BE55" s="367">
        <v>0.58566470680906513</v>
      </c>
      <c r="BF55" s="234">
        <v>31829643.317600001</v>
      </c>
      <c r="BG55" s="256">
        <v>70.393761742021709</v>
      </c>
      <c r="BH55" s="212">
        <v>11781178.464</v>
      </c>
      <c r="BI55" s="256">
        <v>26.05500355627564</v>
      </c>
      <c r="BJ55" s="212">
        <v>43610821.781599998</v>
      </c>
      <c r="BK55" s="256">
        <v>96.448765298297346</v>
      </c>
      <c r="BL55" s="241">
        <v>34237242.541000001</v>
      </c>
      <c r="BM55" s="262">
        <v>90.944149681745756</v>
      </c>
      <c r="BN55" s="241">
        <v>37646448.574000001</v>
      </c>
      <c r="BO55" s="367">
        <v>0.47764516014313563</v>
      </c>
      <c r="BP55" s="234">
        <v>26657469.513999999</v>
      </c>
      <c r="BQ55" s="256">
        <v>70.81005121001138</v>
      </c>
      <c r="BR55" s="212">
        <v>10677114.427999999</v>
      </c>
      <c r="BS55" s="256">
        <v>28.361544933016607</v>
      </c>
      <c r="BT55" s="212">
        <v>37334583.942000002</v>
      </c>
      <c r="BU55" s="262">
        <v>99.171596143027998</v>
      </c>
      <c r="BV55" s="241">
        <v>27085982.056000002</v>
      </c>
      <c r="BW55" s="373">
        <v>54.094301975329138</v>
      </c>
      <c r="BX55" s="241">
        <v>54421784.026999995</v>
      </c>
      <c r="BY55" s="212">
        <v>50071784.026999995</v>
      </c>
      <c r="BZ55" s="269">
        <v>0.58515258727646491</v>
      </c>
      <c r="CA55" s="212">
        <v>0</v>
      </c>
      <c r="CB55" s="242">
        <v>50071784.026999995</v>
      </c>
      <c r="CC55" s="234">
        <v>21916511.278000001</v>
      </c>
      <c r="CD55" s="269">
        <v>43.770182556671145</v>
      </c>
      <c r="CE55" s="212">
        <v>19500251.729999997</v>
      </c>
      <c r="CF55" s="269">
        <v>38.944591467891293</v>
      </c>
      <c r="CG55" s="212">
        <v>41416763.008000001</v>
      </c>
      <c r="CH55" s="274">
        <v>82.714774024562459</v>
      </c>
      <c r="CI55" s="241">
        <v>35439538.441999994</v>
      </c>
      <c r="CJ55" s="373">
        <v>74.753231816631768</v>
      </c>
      <c r="CK55" s="241">
        <v>65504890.407000005</v>
      </c>
      <c r="CL55" s="212">
        <v>47408704.053000003</v>
      </c>
      <c r="CM55" s="269">
        <v>0.45142669360252247</v>
      </c>
      <c r="CN55" s="212">
        <v>0</v>
      </c>
      <c r="CO55" s="242">
        <v>47408704.053000003</v>
      </c>
      <c r="CP55" s="234">
        <v>31764248.993999999</v>
      </c>
      <c r="CQ55" s="269">
        <v>67.000880172741134</v>
      </c>
      <c r="CR55" s="212">
        <v>14493555.522</v>
      </c>
      <c r="CS55" s="269">
        <v>30.571507514310241</v>
      </c>
      <c r="CT55" s="212">
        <v>46257804.516000003</v>
      </c>
      <c r="CU55" s="274">
        <v>97.572387687051375</v>
      </c>
      <c r="CV55" s="241">
        <v>41615396.663000003</v>
      </c>
      <c r="CW55" s="373">
        <v>65.071334469501352</v>
      </c>
      <c r="CX55" s="241">
        <v>77576516.563999996</v>
      </c>
      <c r="CY55" s="212">
        <v>63953501.188000008</v>
      </c>
      <c r="CZ55" s="269">
        <v>0.74161799263558303</v>
      </c>
      <c r="DA55" s="212">
        <v>0</v>
      </c>
      <c r="DB55" s="242">
        <v>63953501.188000008</v>
      </c>
      <c r="DC55" s="234">
        <v>21722674.017999999</v>
      </c>
      <c r="DD55" s="269">
        <v>33.966356203303469</v>
      </c>
      <c r="DE55" s="212">
        <v>32704080.664999992</v>
      </c>
      <c r="DF55" s="269">
        <v>51.137279519477595</v>
      </c>
      <c r="DG55" s="212">
        <v>54426754.682999991</v>
      </c>
      <c r="DH55" s="274">
        <v>85.103635722781064</v>
      </c>
      <c r="DI55" s="241">
        <v>46230431.688000001</v>
      </c>
      <c r="DJ55" s="373">
        <v>71.897610189330095</v>
      </c>
      <c r="DK55" s="241">
        <v>73100606.131999999</v>
      </c>
      <c r="DL55" s="212">
        <v>64300373.219999999</v>
      </c>
      <c r="DM55" s="269">
        <v>0.59913384156035865</v>
      </c>
      <c r="DN55" s="212">
        <v>0</v>
      </c>
      <c r="DO55" s="242">
        <v>64300373.219999999</v>
      </c>
      <c r="DP55" s="234">
        <v>34346575.041999996</v>
      </c>
      <c r="DQ55" s="269">
        <v>53.415825324193968</v>
      </c>
      <c r="DR55" s="212">
        <v>27489746.666000001</v>
      </c>
      <c r="DS55" s="269">
        <v>42.752079481631355</v>
      </c>
      <c r="DT55" s="212">
        <v>61836321.707999997</v>
      </c>
      <c r="DU55" s="274">
        <v>96.167904805825316</v>
      </c>
      <c r="DV55" s="241">
        <v>74120033.480000004</v>
      </c>
      <c r="DW55" s="373">
        <v>75.714987838617247</v>
      </c>
      <c r="DX55" s="241">
        <v>74932300.636999995</v>
      </c>
      <c r="DY55" s="212">
        <v>97893476.039000005</v>
      </c>
      <c r="DZ55" s="269">
        <v>0.693300176012971</v>
      </c>
      <c r="EA55" s="212">
        <v>0</v>
      </c>
      <c r="EB55" s="242">
        <v>97893476.039000005</v>
      </c>
      <c r="EC55" s="234">
        <v>69019588.226999998</v>
      </c>
      <c r="ED55" s="269">
        <v>70.504788490198393</v>
      </c>
      <c r="EE55" s="212">
        <v>25656175.712999996</v>
      </c>
      <c r="EF55" s="269">
        <v>26.208258967920163</v>
      </c>
      <c r="EG55" s="212">
        <v>94675763.939999998</v>
      </c>
      <c r="EH55" s="274">
        <v>96.713047458118567</v>
      </c>
      <c r="EI55" s="241">
        <v>98946803.045000017</v>
      </c>
      <c r="EJ55" s="373">
        <v>69.749154151435235</v>
      </c>
      <c r="EK55" s="241">
        <v>125138971.97400001</v>
      </c>
      <c r="EL55" s="212">
        <v>141860936.162</v>
      </c>
      <c r="EM55" s="269">
        <v>0.90530582087331868</v>
      </c>
      <c r="EN55" s="212">
        <v>0</v>
      </c>
      <c r="EO55" s="242">
        <v>141860936.162</v>
      </c>
      <c r="EP55" s="234">
        <v>94560090.567000002</v>
      </c>
      <c r="EQ55" s="269">
        <v>66.656891689348384</v>
      </c>
      <c r="ER55" s="212">
        <v>43949507.210000001</v>
      </c>
      <c r="ES55" s="269">
        <v>30.980697293447484</v>
      </c>
      <c r="ET55" s="212">
        <v>138509597.77700001</v>
      </c>
      <c r="EU55" s="274">
        <v>97.637588982795876</v>
      </c>
      <c r="EV55" s="397">
        <v>118556130.95899999</v>
      </c>
      <c r="EW55" s="419">
        <v>153006462.00099999</v>
      </c>
      <c r="EX55" s="212">
        <v>154031577.77700001</v>
      </c>
      <c r="EY55" s="257">
        <v>0.90540611724904629</v>
      </c>
      <c r="EZ55" s="269">
        <v>0</v>
      </c>
      <c r="FA55" s="212">
        <v>154031577.77700001</v>
      </c>
      <c r="FB55" s="242">
        <v>96844376.26699999</v>
      </c>
      <c r="FC55" s="260">
        <v>62.873066461220652</v>
      </c>
      <c r="FD55" s="269">
        <v>48428677.592000023</v>
      </c>
      <c r="FE55" s="257">
        <v>31.440746300809103</v>
      </c>
      <c r="FF55" s="269">
        <v>145273053.85900003</v>
      </c>
      <c r="FG55" s="271">
        <v>94.313812762029755</v>
      </c>
      <c r="FH55" s="397">
        <v>163529755.78599998</v>
      </c>
      <c r="FI55" s="419">
        <v>203350270</v>
      </c>
      <c r="FJ55" s="212">
        <v>205387786.19299999</v>
      </c>
      <c r="FK55" s="257">
        <v>1.0614010745784723</v>
      </c>
      <c r="FL55" s="269">
        <v>0</v>
      </c>
      <c r="FM55" s="212">
        <v>205387786.19299999</v>
      </c>
      <c r="FN55" s="242">
        <v>118238500.70099999</v>
      </c>
      <c r="FO55" s="260">
        <v>57.568418693550235</v>
      </c>
      <c r="FP55" s="269">
        <v>65542849.29300002</v>
      </c>
      <c r="FQ55" s="257">
        <v>31.911756053210649</v>
      </c>
      <c r="FR55" s="269">
        <v>183781349.99400002</v>
      </c>
      <c r="FS55" s="271">
        <v>89.480174746760895</v>
      </c>
      <c r="FT55" s="397">
        <v>89575571.759000003</v>
      </c>
      <c r="FU55" s="419">
        <v>277165321</v>
      </c>
      <c r="FV55" s="212">
        <v>273842775.29400003</v>
      </c>
      <c r="FW55" s="257">
        <v>1.7223006309472471</v>
      </c>
      <c r="FX55" s="269">
        <v>0</v>
      </c>
      <c r="FY55" s="212">
        <v>273842775.29400003</v>
      </c>
      <c r="FZ55" s="427">
        <v>158941072.88999999</v>
      </c>
      <c r="GA55" s="260">
        <v>58.040995501655814</v>
      </c>
      <c r="GB55" s="269">
        <v>98460500.634999976</v>
      </c>
      <c r="GC55" s="257">
        <v>35.955120791224786</v>
      </c>
      <c r="GD55" s="269">
        <v>257401573.52499998</v>
      </c>
      <c r="GE55" s="271">
        <v>93.9961162928806</v>
      </c>
      <c r="GF55" s="397">
        <v>227501644.602</v>
      </c>
      <c r="GG55" s="419">
        <v>273753233</v>
      </c>
      <c r="GH55" s="212">
        <v>274512238.98199999</v>
      </c>
      <c r="GI55" s="257">
        <v>1.6911948196293103</v>
      </c>
      <c r="GJ55" s="269">
        <v>0</v>
      </c>
      <c r="GK55" s="242">
        <v>274512238.98199999</v>
      </c>
      <c r="GL55" s="234">
        <v>167510553.63500002</v>
      </c>
      <c r="GM55" s="257">
        <v>61.021160388402151</v>
      </c>
      <c r="GN55" s="266">
        <v>79140193.001000002</v>
      </c>
      <c r="GO55" s="257">
        <v>28.829386002781938</v>
      </c>
      <c r="GP55" s="266">
        <v>246650746.63600004</v>
      </c>
      <c r="GQ55" s="271">
        <v>89.850546391184096</v>
      </c>
      <c r="GR55" s="397">
        <v>141236345.516</v>
      </c>
      <c r="GS55" s="419">
        <v>268348212.99399999</v>
      </c>
      <c r="GT55" s="212">
        <v>257518386.78599998</v>
      </c>
      <c r="GU55" s="257">
        <v>1.2462609312542288</v>
      </c>
      <c r="GV55" s="266">
        <v>0</v>
      </c>
      <c r="GW55" s="242">
        <v>257518386.78599998</v>
      </c>
      <c r="GX55" s="234">
        <v>119543999.958</v>
      </c>
      <c r="GY55" s="257">
        <v>46.421539622855015</v>
      </c>
      <c r="GZ55" s="266">
        <v>76890606.244000003</v>
      </c>
      <c r="HA55" s="257">
        <v>29.858297577755781</v>
      </c>
      <c r="HB55" s="266">
        <v>196434606.20200002</v>
      </c>
      <c r="HC55" s="271">
        <v>76.2798372006108</v>
      </c>
      <c r="HD55" s="397">
        <v>14002830.252999999</v>
      </c>
      <c r="HE55" s="419">
        <v>162758011</v>
      </c>
      <c r="HF55" s="212">
        <v>164224843.59</v>
      </c>
      <c r="HG55" s="257">
        <v>0.85624277857753328</v>
      </c>
      <c r="HH55" s="266">
        <v>0</v>
      </c>
      <c r="HI55" s="242">
        <v>164224843.59</v>
      </c>
      <c r="HJ55" s="234">
        <v>82193180.423999995</v>
      </c>
      <c r="HK55" s="257">
        <v>50.049175646774621</v>
      </c>
      <c r="HL55" s="266">
        <v>47601770.22800003</v>
      </c>
      <c r="HM55" s="257">
        <v>28.985730287459749</v>
      </c>
      <c r="HN55" s="266">
        <v>129794950.65200002</v>
      </c>
      <c r="HO55" s="271">
        <v>79.034905934234374</v>
      </c>
      <c r="HP55" s="397">
        <v>35524268.502999999</v>
      </c>
      <c r="HQ55" s="419">
        <v>185260618</v>
      </c>
      <c r="HR55" s="212">
        <v>176105004.98100001</v>
      </c>
      <c r="HS55" s="257">
        <v>0.85895487799938475</v>
      </c>
      <c r="HT55" s="266">
        <v>0</v>
      </c>
      <c r="HU55" s="242">
        <v>176105004.98100001</v>
      </c>
      <c r="HV55" s="234">
        <v>99915561.118000001</v>
      </c>
      <c r="HW55" s="257">
        <v>56.736355181262397</v>
      </c>
      <c r="HX55" s="266">
        <v>58914222.004000008</v>
      </c>
      <c r="HY55" s="257">
        <v>33.45403045776937</v>
      </c>
      <c r="HZ55" s="266">
        <v>158829783.12200001</v>
      </c>
      <c r="IA55" s="271">
        <v>90.190385639031774</v>
      </c>
      <c r="IB55" s="397">
        <v>16473764.129000001</v>
      </c>
      <c r="IC55" s="419">
        <v>179428241</v>
      </c>
      <c r="ID55" s="212">
        <v>179428241</v>
      </c>
      <c r="IE55" s="257">
        <v>0.73989640798440814</v>
      </c>
      <c r="IF55" s="266">
        <v>0</v>
      </c>
      <c r="IG55" s="242">
        <v>179428241</v>
      </c>
      <c r="IH55" s="234">
        <v>105539676.785</v>
      </c>
      <c r="II55" s="257">
        <v>58.819991879093322</v>
      </c>
      <c r="IJ55" s="266">
        <v>50410705.088</v>
      </c>
      <c r="IK55" s="257">
        <v>28.095189924979536</v>
      </c>
      <c r="IL55" s="266">
        <v>155950381.873</v>
      </c>
      <c r="IM55" s="271">
        <v>86.915181804072859</v>
      </c>
      <c r="IN55" s="397">
        <v>11066561.187970001</v>
      </c>
      <c r="IO55" s="419">
        <v>224720224</v>
      </c>
      <c r="IP55" s="212">
        <v>40140844.685999997</v>
      </c>
      <c r="IQ55" s="257">
        <v>0.18577471404706067</v>
      </c>
      <c r="IR55" s="266">
        <v>0</v>
      </c>
      <c r="IS55" s="242">
        <v>40140844.685999997</v>
      </c>
      <c r="IT55" s="234">
        <v>39902535.844999999</v>
      </c>
      <c r="IU55" s="257">
        <v>99.406318320244239</v>
      </c>
      <c r="IV55" s="266">
        <v>47620.881000004709</v>
      </c>
      <c r="IW55" s="257">
        <v>0.11863447660983961</v>
      </c>
      <c r="IX55" s="266">
        <v>39950156.726000004</v>
      </c>
      <c r="IY55" s="271">
        <v>99.524952796854066</v>
      </c>
    </row>
    <row r="56" spans="1:259" ht="14.1" customHeight="1" x14ac:dyDescent="0.2">
      <c r="A56" s="202">
        <v>218</v>
      </c>
      <c r="B56" s="247" t="s">
        <v>155</v>
      </c>
      <c r="C56" s="241">
        <v>540455.80000000005</v>
      </c>
      <c r="D56" s="240">
        <v>98.243791775204187</v>
      </c>
      <c r="E56" s="241">
        <v>0</v>
      </c>
      <c r="F56" s="212">
        <v>550117</v>
      </c>
      <c r="G56" s="367">
        <v>1.6708592714104128E-2</v>
      </c>
      <c r="H56" s="234">
        <v>414186.5</v>
      </c>
      <c r="I56" s="256">
        <v>75.290619995382798</v>
      </c>
      <c r="J56" s="212">
        <v>85848.9</v>
      </c>
      <c r="K56" s="256">
        <v>15.605571178494756</v>
      </c>
      <c r="L56" s="212">
        <v>500035.4</v>
      </c>
      <c r="M56" s="256">
        <v>90.896191173877554</v>
      </c>
      <c r="N56" s="241">
        <v>2701676.9</v>
      </c>
      <c r="O56" s="262">
        <v>100.78370003601714</v>
      </c>
      <c r="P56" s="241">
        <v>2680668.5</v>
      </c>
      <c r="Q56" s="367">
        <v>5.3463742528106595E-2</v>
      </c>
      <c r="R56" s="234">
        <v>1996901.2</v>
      </c>
      <c r="S56" s="256">
        <v>74.492657335287817</v>
      </c>
      <c r="T56" s="212">
        <v>579115.19999999995</v>
      </c>
      <c r="U56" s="256">
        <v>21.603387364010132</v>
      </c>
      <c r="V56" s="212">
        <v>2576016.4</v>
      </c>
      <c r="W56" s="256">
        <v>96.096044699297948</v>
      </c>
      <c r="X56" s="241">
        <v>2706696</v>
      </c>
      <c r="Y56" s="262">
        <v>95.325161519809399</v>
      </c>
      <c r="Z56" s="241">
        <v>2839435</v>
      </c>
      <c r="AA56" s="367">
        <v>4.5977403898690206E-2</v>
      </c>
      <c r="AB56" s="234">
        <v>2330995</v>
      </c>
      <c r="AC56" s="256">
        <v>82.093620737928489</v>
      </c>
      <c r="AD56" s="212">
        <v>88560</v>
      </c>
      <c r="AE56" s="256">
        <v>3.118930350580309</v>
      </c>
      <c r="AF56" s="212">
        <v>2419555</v>
      </c>
      <c r="AG56" s="256">
        <v>85.212551088508803</v>
      </c>
      <c r="AH56" s="241">
        <v>37826053</v>
      </c>
      <c r="AI56" s="262">
        <v>698.77873687967451</v>
      </c>
      <c r="AJ56" s="241">
        <v>5413166</v>
      </c>
      <c r="AK56" s="367">
        <v>9.7637803377513918E-2</v>
      </c>
      <c r="AL56" s="234">
        <v>3813537</v>
      </c>
      <c r="AM56" s="256">
        <v>70.449289750212714</v>
      </c>
      <c r="AN56" s="212">
        <v>1477567</v>
      </c>
      <c r="AO56" s="256">
        <v>27.295800646054452</v>
      </c>
      <c r="AP56" s="212">
        <v>5291104</v>
      </c>
      <c r="AQ56" s="256">
        <v>97.745090396267173</v>
      </c>
      <c r="AR56" s="241">
        <v>5829604.5590000004</v>
      </c>
      <c r="AS56" s="262">
        <v>36.111635705538959</v>
      </c>
      <c r="AT56" s="241">
        <v>16143285.800000001</v>
      </c>
      <c r="AU56" s="367">
        <v>0.20295931232315437</v>
      </c>
      <c r="AV56" s="234">
        <v>9817406.5040000007</v>
      </c>
      <c r="AW56" s="256">
        <v>60.814177644058063</v>
      </c>
      <c r="AX56" s="212">
        <v>6131100.0139999995</v>
      </c>
      <c r="AY56" s="256">
        <v>37.979257072931205</v>
      </c>
      <c r="AZ56" s="212">
        <v>15948506.517999999</v>
      </c>
      <c r="BA56" s="256">
        <v>98.793434716989267</v>
      </c>
      <c r="BB56" s="241">
        <v>15313989.637</v>
      </c>
      <c r="BC56" s="262">
        <v>84.8837561259067</v>
      </c>
      <c r="BD56" s="241">
        <v>18041130.995999999</v>
      </c>
      <c r="BE56" s="367">
        <v>0.2336765947884234</v>
      </c>
      <c r="BF56" s="234">
        <v>14910812.407</v>
      </c>
      <c r="BG56" s="256">
        <v>82.648989192007747</v>
      </c>
      <c r="BH56" s="212">
        <v>3018318.4509999999</v>
      </c>
      <c r="BI56" s="256">
        <v>16.730206391546119</v>
      </c>
      <c r="BJ56" s="212">
        <v>17929130.857999999</v>
      </c>
      <c r="BK56" s="256">
        <v>99.379195583553866</v>
      </c>
      <c r="BL56" s="241">
        <v>5372735.6210000003</v>
      </c>
      <c r="BM56" s="262">
        <v>88.747663851797583</v>
      </c>
      <c r="BN56" s="241">
        <v>6053945.9720000001</v>
      </c>
      <c r="BO56" s="367">
        <v>7.6810379274152851E-2</v>
      </c>
      <c r="BP56" s="234">
        <v>5058107.341</v>
      </c>
      <c r="BQ56" s="256">
        <v>83.550586087060637</v>
      </c>
      <c r="BR56" s="212">
        <v>917582.11800000002</v>
      </c>
      <c r="BS56" s="256">
        <v>15.156760933181317</v>
      </c>
      <c r="BT56" s="212">
        <v>5975689.4589999998</v>
      </c>
      <c r="BU56" s="262">
        <v>98.707347020241954</v>
      </c>
      <c r="BV56" s="241">
        <v>5114306.7680000002</v>
      </c>
      <c r="BW56" s="373">
        <v>83.62688828615525</v>
      </c>
      <c r="BX56" s="241">
        <v>7165624.858</v>
      </c>
      <c r="BY56" s="212">
        <v>6115624.858</v>
      </c>
      <c r="BZ56" s="269">
        <v>7.1468867706836733E-2</v>
      </c>
      <c r="CA56" s="212">
        <v>39015.785999999993</v>
      </c>
      <c r="CB56" s="242">
        <v>6076609.0719999997</v>
      </c>
      <c r="CC56" s="234">
        <v>4773750.2589999996</v>
      </c>
      <c r="CD56" s="269">
        <v>78.058258474689453</v>
      </c>
      <c r="CE56" s="212">
        <v>1279722.7310000001</v>
      </c>
      <c r="CF56" s="269">
        <v>20.925461595734788</v>
      </c>
      <c r="CG56" s="212">
        <v>6053472.9900000002</v>
      </c>
      <c r="CH56" s="274">
        <v>98.983720070424241</v>
      </c>
      <c r="CI56" s="241">
        <v>5521405.2710000006</v>
      </c>
      <c r="CJ56" s="373">
        <v>82.916812121479069</v>
      </c>
      <c r="CK56" s="241">
        <v>6450191.5500000007</v>
      </c>
      <c r="CL56" s="212">
        <v>6658969.5500000007</v>
      </c>
      <c r="CM56" s="269">
        <v>6.3406850425521313E-2</v>
      </c>
      <c r="CN56" s="212">
        <v>0</v>
      </c>
      <c r="CO56" s="242">
        <v>6658969.5500000007</v>
      </c>
      <c r="CP56" s="234">
        <v>5273944.0640000002</v>
      </c>
      <c r="CQ56" s="269">
        <v>79.200603402669103</v>
      </c>
      <c r="CR56" s="212">
        <v>1211499.5860000004</v>
      </c>
      <c r="CS56" s="269">
        <v>18.193499413133676</v>
      </c>
      <c r="CT56" s="212">
        <v>6485443.6500000004</v>
      </c>
      <c r="CU56" s="274">
        <v>97.394102815802768</v>
      </c>
      <c r="CV56" s="241">
        <v>5785349.9689999996</v>
      </c>
      <c r="CW56" s="373">
        <v>71.884709570210944</v>
      </c>
      <c r="CX56" s="241">
        <v>7569369.5970000001</v>
      </c>
      <c r="CY56" s="212">
        <v>8048095.3509999998</v>
      </c>
      <c r="CZ56" s="269">
        <v>9.3327373918166576E-2</v>
      </c>
      <c r="DA56" s="212">
        <v>0</v>
      </c>
      <c r="DB56" s="242">
        <v>8048095.3509999998</v>
      </c>
      <c r="DC56" s="234">
        <v>4835795.9570000004</v>
      </c>
      <c r="DD56" s="269">
        <v>60.086216006364026</v>
      </c>
      <c r="DE56" s="212">
        <v>2924103.142</v>
      </c>
      <c r="DF56" s="269">
        <v>36.332859073751798</v>
      </c>
      <c r="DG56" s="212">
        <v>7759899.0990000004</v>
      </c>
      <c r="DH56" s="274">
        <v>96.419075080115817</v>
      </c>
      <c r="DI56" s="241">
        <v>11040586.398</v>
      </c>
      <c r="DJ56" s="373">
        <v>94.925828343252647</v>
      </c>
      <c r="DK56" s="241">
        <v>11595917.205</v>
      </c>
      <c r="DL56" s="212">
        <v>11630750.651000001</v>
      </c>
      <c r="DM56" s="269">
        <v>0.1083722530493311</v>
      </c>
      <c r="DN56" s="212">
        <v>0</v>
      </c>
      <c r="DO56" s="242">
        <v>11630750.651000001</v>
      </c>
      <c r="DP56" s="234">
        <v>9258285.6050000004</v>
      </c>
      <c r="DQ56" s="269">
        <v>79.601789108977101</v>
      </c>
      <c r="DR56" s="212">
        <v>2288892.1059999997</v>
      </c>
      <c r="DS56" s="269">
        <v>19.679659333107644</v>
      </c>
      <c r="DT56" s="212">
        <v>11547177.710999999</v>
      </c>
      <c r="DU56" s="274">
        <v>99.281448442084724</v>
      </c>
      <c r="DV56" s="241">
        <v>12867539.711000001</v>
      </c>
      <c r="DW56" s="373">
        <v>83.078677211717988</v>
      </c>
      <c r="DX56" s="241">
        <v>15256626.953</v>
      </c>
      <c r="DY56" s="212">
        <v>15488378.177000001</v>
      </c>
      <c r="DZ56" s="269">
        <v>0.1096916337100093</v>
      </c>
      <c r="EA56" s="212">
        <v>0</v>
      </c>
      <c r="EB56" s="242">
        <v>15488378.177000001</v>
      </c>
      <c r="EC56" s="234">
        <v>12143542.039000001</v>
      </c>
      <c r="ED56" s="269">
        <v>78.404219604044599</v>
      </c>
      <c r="EE56" s="212">
        <v>3047496.2239999985</v>
      </c>
      <c r="EF56" s="269">
        <v>19.676018942548048</v>
      </c>
      <c r="EG56" s="212">
        <v>15191038.263</v>
      </c>
      <c r="EH56" s="274">
        <v>98.080238546592653</v>
      </c>
      <c r="EI56" s="241">
        <v>15437105.743999999</v>
      </c>
      <c r="EJ56" s="373">
        <v>82.085355151940405</v>
      </c>
      <c r="EK56" s="241">
        <v>18395993.267999999</v>
      </c>
      <c r="EL56" s="212">
        <v>18806163.067000002</v>
      </c>
      <c r="EM56" s="269">
        <v>0.1200142150014125</v>
      </c>
      <c r="EN56" s="212">
        <v>0</v>
      </c>
      <c r="EO56" s="242">
        <v>18806163.067000002</v>
      </c>
      <c r="EP56" s="234">
        <v>15043175.087000001</v>
      </c>
      <c r="EQ56" s="269">
        <v>79.99066600351307</v>
      </c>
      <c r="ER56" s="212">
        <v>3146860.9160000016</v>
      </c>
      <c r="ES56" s="269">
        <v>16.733136391452099</v>
      </c>
      <c r="ET56" s="212">
        <v>18190036.003000002</v>
      </c>
      <c r="EU56" s="274">
        <v>96.723802394965162</v>
      </c>
      <c r="EV56" s="397">
        <v>14234358.894000001</v>
      </c>
      <c r="EW56" s="419">
        <v>14665197</v>
      </c>
      <c r="EX56" s="212">
        <v>16293599.778999999</v>
      </c>
      <c r="EY56" s="257">
        <v>9.5774678964024265E-2</v>
      </c>
      <c r="EZ56" s="269">
        <v>0</v>
      </c>
      <c r="FA56" s="212">
        <v>16293599.778999999</v>
      </c>
      <c r="FB56" s="242">
        <v>12879741.227000002</v>
      </c>
      <c r="FC56" s="260">
        <v>79.047855610152226</v>
      </c>
      <c r="FD56" s="269">
        <v>2087690.56</v>
      </c>
      <c r="FE56" s="257">
        <v>12.812948570706389</v>
      </c>
      <c r="FF56" s="269">
        <v>14967431.787000002</v>
      </c>
      <c r="FG56" s="271">
        <v>91.860804180858622</v>
      </c>
      <c r="FH56" s="397">
        <v>23330776.682999998</v>
      </c>
      <c r="FI56" s="419">
        <v>24273119</v>
      </c>
      <c r="FJ56" s="212">
        <v>25175254.416000001</v>
      </c>
      <c r="FK56" s="257">
        <v>0.13010044358148662</v>
      </c>
      <c r="FL56" s="269">
        <v>0</v>
      </c>
      <c r="FM56" s="212">
        <v>25175254.416000001</v>
      </c>
      <c r="FN56" s="242">
        <v>19608071.25</v>
      </c>
      <c r="FO56" s="260">
        <v>77.886288360757121</v>
      </c>
      <c r="FP56" s="269">
        <v>5067155.3479999993</v>
      </c>
      <c r="FQ56" s="257">
        <v>20.127523894176001</v>
      </c>
      <c r="FR56" s="269">
        <v>24675226.597999997</v>
      </c>
      <c r="FS56" s="271">
        <v>98.013812254933114</v>
      </c>
      <c r="FT56" s="397">
        <v>2269726.193</v>
      </c>
      <c r="FU56" s="419">
        <v>23858289</v>
      </c>
      <c r="FV56" s="212">
        <v>23428168.254000001</v>
      </c>
      <c r="FW56" s="257">
        <v>0.14734859783129928</v>
      </c>
      <c r="FX56" s="269">
        <v>0</v>
      </c>
      <c r="FY56" s="212">
        <v>23428168.254000001</v>
      </c>
      <c r="FZ56" s="427">
        <v>19580348.066399999</v>
      </c>
      <c r="GA56" s="260">
        <v>83.576094614468872</v>
      </c>
      <c r="GB56" s="269">
        <v>3563601.6915999996</v>
      </c>
      <c r="GC56" s="257">
        <v>15.210756782026991</v>
      </c>
      <c r="GD56" s="269">
        <v>23143949.757999998</v>
      </c>
      <c r="GE56" s="271">
        <v>98.786851396495862</v>
      </c>
      <c r="GF56" s="397">
        <v>22555275.258000001</v>
      </c>
      <c r="GG56" s="419">
        <v>24975680</v>
      </c>
      <c r="GH56" s="212">
        <v>24995039.653999999</v>
      </c>
      <c r="GI56" s="257">
        <v>0.153987602651282</v>
      </c>
      <c r="GJ56" s="269">
        <v>0</v>
      </c>
      <c r="GK56" s="242">
        <v>24995039.653999999</v>
      </c>
      <c r="GL56" s="234">
        <v>21077748.818999998</v>
      </c>
      <c r="GM56" s="257">
        <v>84.327727064145265</v>
      </c>
      <c r="GN56" s="266">
        <v>2926814.78</v>
      </c>
      <c r="GO56" s="257">
        <v>11.709582463221322</v>
      </c>
      <c r="GP56" s="266">
        <v>24004563.598999999</v>
      </c>
      <c r="GQ56" s="271">
        <v>96.037309527366602</v>
      </c>
      <c r="GR56" s="397">
        <v>18035333.244999997</v>
      </c>
      <c r="GS56" s="419">
        <v>27638106</v>
      </c>
      <c r="GT56" s="212">
        <v>25554648.247000001</v>
      </c>
      <c r="GU56" s="257">
        <v>0.12367178949690388</v>
      </c>
      <c r="GV56" s="266">
        <v>0</v>
      </c>
      <c r="GW56" s="242">
        <v>25554648.247000001</v>
      </c>
      <c r="GX56" s="234">
        <v>16586150.441</v>
      </c>
      <c r="GY56" s="257">
        <v>64.904632146314668</v>
      </c>
      <c r="GZ56" s="266">
        <v>8202949.8320000041</v>
      </c>
      <c r="HA56" s="257">
        <v>32.09963898823375</v>
      </c>
      <c r="HB56" s="266">
        <v>24789100.273000002</v>
      </c>
      <c r="HC56" s="271">
        <v>97.004271134548404</v>
      </c>
      <c r="HD56" s="397">
        <v>1216234.0970000001</v>
      </c>
      <c r="HE56" s="419">
        <v>26220972</v>
      </c>
      <c r="HF56" s="212">
        <v>26724761.877</v>
      </c>
      <c r="HG56" s="257">
        <v>0.13933874964444662</v>
      </c>
      <c r="HH56" s="266">
        <v>0</v>
      </c>
      <c r="HI56" s="242">
        <v>26724761.877</v>
      </c>
      <c r="HJ56" s="234">
        <v>17060733.033</v>
      </c>
      <c r="HK56" s="257">
        <v>63.838671833715729</v>
      </c>
      <c r="HL56" s="266">
        <v>9306678.6290000007</v>
      </c>
      <c r="HM56" s="257">
        <v>34.824177935929754</v>
      </c>
      <c r="HN56" s="266">
        <v>26367411.662</v>
      </c>
      <c r="HO56" s="271">
        <v>98.66284976964549</v>
      </c>
      <c r="HP56" s="397">
        <v>8020221.9349999996</v>
      </c>
      <c r="HQ56" s="419">
        <v>26184316</v>
      </c>
      <c r="HR56" s="212">
        <v>30413890.673</v>
      </c>
      <c r="HS56" s="257">
        <v>0.148344220854665</v>
      </c>
      <c r="HT56" s="266">
        <v>0</v>
      </c>
      <c r="HU56" s="242">
        <v>30413890.673</v>
      </c>
      <c r="HV56" s="234">
        <v>20754067.800999999</v>
      </c>
      <c r="HW56" s="257">
        <v>68.23877952393795</v>
      </c>
      <c r="HX56" s="266">
        <v>9055546.6400000006</v>
      </c>
      <c r="HY56" s="257">
        <v>29.774377561102639</v>
      </c>
      <c r="HZ56" s="266">
        <v>29809614.441</v>
      </c>
      <c r="IA56" s="271">
        <v>98.013157085040589</v>
      </c>
      <c r="IB56" s="397">
        <v>25230786.18</v>
      </c>
      <c r="IC56" s="419">
        <v>40510672</v>
      </c>
      <c r="ID56" s="212">
        <v>56822587.825999998</v>
      </c>
      <c r="IE56" s="257">
        <v>0.23431555919246824</v>
      </c>
      <c r="IF56" s="266">
        <v>0</v>
      </c>
      <c r="IG56" s="242">
        <v>56822587.825999998</v>
      </c>
      <c r="IH56" s="234">
        <v>28709881.798999999</v>
      </c>
      <c r="II56" s="257">
        <v>50.525473931096421</v>
      </c>
      <c r="IJ56" s="266">
        <v>22832200.671</v>
      </c>
      <c r="IK56" s="257">
        <v>40.181557272463394</v>
      </c>
      <c r="IL56" s="266">
        <v>51542082.469999999</v>
      </c>
      <c r="IM56" s="271">
        <v>90.707031203559822</v>
      </c>
      <c r="IN56" s="397">
        <v>6502374.0600000005</v>
      </c>
      <c r="IO56" s="419">
        <v>46440525</v>
      </c>
      <c r="IP56" s="212">
        <v>46670525</v>
      </c>
      <c r="IQ56" s="257">
        <v>0.2159945438149965</v>
      </c>
      <c r="IR56" s="266">
        <v>0</v>
      </c>
      <c r="IS56" s="242">
        <v>46670525</v>
      </c>
      <c r="IT56" s="234">
        <v>27602579.675000001</v>
      </c>
      <c r="IU56" s="257">
        <v>59.143495118171487</v>
      </c>
      <c r="IV56" s="266">
        <v>18169621.452999998</v>
      </c>
      <c r="IW56" s="257">
        <v>38.931684297530396</v>
      </c>
      <c r="IX56" s="266">
        <v>45772201.127999999</v>
      </c>
      <c r="IY56" s="271">
        <v>98.075179415701868</v>
      </c>
    </row>
    <row r="57" spans="1:259" ht="14.1" customHeight="1" x14ac:dyDescent="0.2">
      <c r="A57" s="202">
        <v>219</v>
      </c>
      <c r="B57" s="247" t="s">
        <v>156</v>
      </c>
      <c r="C57" s="241">
        <v>575772</v>
      </c>
      <c r="D57" s="240">
        <v>80.033916681725302</v>
      </c>
      <c r="E57" s="241">
        <v>0</v>
      </c>
      <c r="F57" s="212">
        <v>719410</v>
      </c>
      <c r="G57" s="367">
        <v>2.1850494866462317E-2</v>
      </c>
      <c r="H57" s="234">
        <v>505264</v>
      </c>
      <c r="I57" s="256">
        <v>70.233107685464475</v>
      </c>
      <c r="J57" s="212">
        <v>107722</v>
      </c>
      <c r="K57" s="256">
        <v>14.973658970545308</v>
      </c>
      <c r="L57" s="212">
        <v>612986</v>
      </c>
      <c r="M57" s="256">
        <v>85.206766656009776</v>
      </c>
      <c r="N57" s="241">
        <v>3359071.9</v>
      </c>
      <c r="O57" s="262">
        <v>57.43735401366682</v>
      </c>
      <c r="P57" s="241">
        <v>5848235.7999999998</v>
      </c>
      <c r="Q57" s="367">
        <v>0.11663828371723525</v>
      </c>
      <c r="R57" s="234">
        <v>3194167.3</v>
      </c>
      <c r="S57" s="256">
        <v>54.617621608212175</v>
      </c>
      <c r="T57" s="212">
        <v>2420845.2000000002</v>
      </c>
      <c r="U57" s="256">
        <v>41.394452665537187</v>
      </c>
      <c r="V57" s="212">
        <v>5615012.5</v>
      </c>
      <c r="W57" s="256">
        <v>96.012074273749363</v>
      </c>
      <c r="X57" s="241">
        <v>7513193.9000000004</v>
      </c>
      <c r="Y57" s="262">
        <v>100.37739617627169</v>
      </c>
      <c r="Z57" s="241">
        <v>7484946</v>
      </c>
      <c r="AA57" s="367">
        <v>0.12119959970976116</v>
      </c>
      <c r="AB57" s="234">
        <v>5345208</v>
      </c>
      <c r="AC57" s="256">
        <v>71.412779731477016</v>
      </c>
      <c r="AD57" s="212">
        <v>911126.5</v>
      </c>
      <c r="AE57" s="256">
        <v>12.172786550497491</v>
      </c>
      <c r="AF57" s="212">
        <v>6256334.5</v>
      </c>
      <c r="AG57" s="256">
        <v>83.585566281974508</v>
      </c>
      <c r="AH57" s="241">
        <v>3464079</v>
      </c>
      <c r="AI57" s="262">
        <v>68.575132697972023</v>
      </c>
      <c r="AJ57" s="241">
        <v>5051509</v>
      </c>
      <c r="AK57" s="367">
        <v>9.1114560776769452E-2</v>
      </c>
      <c r="AL57" s="234">
        <v>2963816</v>
      </c>
      <c r="AM57" s="256">
        <v>58.67189388359003</v>
      </c>
      <c r="AN57" s="212">
        <v>1446639</v>
      </c>
      <c r="AO57" s="256">
        <v>28.637759528885333</v>
      </c>
      <c r="AP57" s="212">
        <v>4410455</v>
      </c>
      <c r="AQ57" s="256">
        <v>87.30965341247537</v>
      </c>
      <c r="AR57" s="241">
        <v>4391277.5159999998</v>
      </c>
      <c r="AS57" s="262">
        <v>71.533067456257015</v>
      </c>
      <c r="AT57" s="241">
        <v>6138807.7880000006</v>
      </c>
      <c r="AU57" s="367">
        <v>7.7179343943505244E-2</v>
      </c>
      <c r="AV57" s="234">
        <v>3769511.162</v>
      </c>
      <c r="AW57" s="256">
        <v>61.404612950556178</v>
      </c>
      <c r="AX57" s="212">
        <v>1880977.3369999998</v>
      </c>
      <c r="AY57" s="256">
        <v>30.640759606073527</v>
      </c>
      <c r="AZ57" s="212">
        <v>5650488.4989999998</v>
      </c>
      <c r="BA57" s="256">
        <v>92.045372556629715</v>
      </c>
      <c r="BB57" s="241">
        <v>5205968.9679999994</v>
      </c>
      <c r="BC57" s="262">
        <v>99.734934535870821</v>
      </c>
      <c r="BD57" s="241">
        <v>5219804.8680000007</v>
      </c>
      <c r="BE57" s="367">
        <v>6.7609188541711315E-2</v>
      </c>
      <c r="BF57" s="234">
        <v>3735018.1469999999</v>
      </c>
      <c r="BG57" s="256">
        <v>71.554746613183156</v>
      </c>
      <c r="BH57" s="212">
        <v>1160058.1310000001</v>
      </c>
      <c r="BI57" s="256">
        <v>22.224166618023084</v>
      </c>
      <c r="BJ57" s="212">
        <v>4895076.2779999999</v>
      </c>
      <c r="BK57" s="256">
        <v>93.778913231206246</v>
      </c>
      <c r="BL57" s="241">
        <v>2748598.24</v>
      </c>
      <c r="BM57" s="262">
        <v>85.333692642036638</v>
      </c>
      <c r="BN57" s="241">
        <v>3221000</v>
      </c>
      <c r="BO57" s="367">
        <v>4.0866937496026656E-2</v>
      </c>
      <c r="BP57" s="234">
        <v>2460063.1979999999</v>
      </c>
      <c r="BQ57" s="256">
        <v>76.375759018938211</v>
      </c>
      <c r="BR57" s="212">
        <v>468049.09700000007</v>
      </c>
      <c r="BS57" s="256">
        <v>14.53117345544862</v>
      </c>
      <c r="BT57" s="212">
        <v>2928112.2949999999</v>
      </c>
      <c r="BU57" s="262">
        <v>90.906932474386835</v>
      </c>
      <c r="BV57" s="241">
        <v>3103398.943</v>
      </c>
      <c r="BW57" s="373">
        <v>65.125279737949953</v>
      </c>
      <c r="BX57" s="241">
        <v>4130275.4129999997</v>
      </c>
      <c r="BY57" s="212">
        <v>4765275.4129999997</v>
      </c>
      <c r="BZ57" s="269">
        <v>5.5688314111162693E-2</v>
      </c>
      <c r="CA57" s="212">
        <v>937527.21200000006</v>
      </c>
      <c r="CB57" s="242">
        <v>3827748.2009999994</v>
      </c>
      <c r="CC57" s="234">
        <v>2815854.4739999995</v>
      </c>
      <c r="CD57" s="269">
        <v>59.091117090906323</v>
      </c>
      <c r="CE57" s="212">
        <v>463411.89100000006</v>
      </c>
      <c r="CF57" s="269">
        <v>9.7247661643182362</v>
      </c>
      <c r="CG57" s="212">
        <v>3279266.3649999993</v>
      </c>
      <c r="CH57" s="274">
        <v>68.815883255224549</v>
      </c>
      <c r="CI57" s="241">
        <v>2749474.3969999999</v>
      </c>
      <c r="CJ57" s="373">
        <v>56.93872526577146</v>
      </c>
      <c r="CK57" s="241">
        <v>4144651.128</v>
      </c>
      <c r="CL57" s="212">
        <v>4828830.2630000003</v>
      </c>
      <c r="CM57" s="269">
        <v>4.598022500587523E-2</v>
      </c>
      <c r="CN57" s="212">
        <v>0</v>
      </c>
      <c r="CO57" s="242">
        <v>4828830.2630000003</v>
      </c>
      <c r="CP57" s="234">
        <v>2796486.2570000002</v>
      </c>
      <c r="CQ57" s="269">
        <v>57.912291480351833</v>
      </c>
      <c r="CR57" s="212">
        <v>1604747.1770000001</v>
      </c>
      <c r="CS57" s="269">
        <v>33.232627563989404</v>
      </c>
      <c r="CT57" s="212">
        <v>4401233.4340000004</v>
      </c>
      <c r="CU57" s="274">
        <v>91.14491904434125</v>
      </c>
      <c r="CV57" s="241">
        <v>3311781.463</v>
      </c>
      <c r="CW57" s="373">
        <v>82.260020177012024</v>
      </c>
      <c r="CX57" s="241">
        <v>3694901.4360000002</v>
      </c>
      <c r="CY57" s="212">
        <v>4025991.5520000001</v>
      </c>
      <c r="CZ57" s="269">
        <v>4.6686228551976287E-2</v>
      </c>
      <c r="DA57" s="212">
        <v>0</v>
      </c>
      <c r="DB57" s="242">
        <v>4025991.5520000001</v>
      </c>
      <c r="DC57" s="234">
        <v>2774507.1540000001</v>
      </c>
      <c r="DD57" s="269">
        <v>68.914877693215786</v>
      </c>
      <c r="DE57" s="212">
        <v>885854.61800000002</v>
      </c>
      <c r="DF57" s="269">
        <v>22.003389886894624</v>
      </c>
      <c r="DG57" s="212">
        <v>3660361.7719999999</v>
      </c>
      <c r="DH57" s="274">
        <v>90.918267580110395</v>
      </c>
      <c r="DI57" s="241">
        <v>4175353.142</v>
      </c>
      <c r="DJ57" s="373">
        <v>93.67611445619518</v>
      </c>
      <c r="DK57" s="241">
        <v>4329406.8029999994</v>
      </c>
      <c r="DL57" s="212">
        <v>4457222.8109999998</v>
      </c>
      <c r="DM57" s="269">
        <v>4.1531221231143119E-2</v>
      </c>
      <c r="DN57" s="212">
        <v>0</v>
      </c>
      <c r="DO57" s="242">
        <v>4457222.8109999998</v>
      </c>
      <c r="DP57" s="234">
        <v>3885435.7770000002</v>
      </c>
      <c r="DQ57" s="269">
        <v>87.171674869183477</v>
      </c>
      <c r="DR57" s="212">
        <v>163926.70499999975</v>
      </c>
      <c r="DS57" s="269">
        <v>3.6777767670811592</v>
      </c>
      <c r="DT57" s="212">
        <v>4049362.4819999998</v>
      </c>
      <c r="DU57" s="274">
        <v>90.849451636264632</v>
      </c>
      <c r="DV57" s="241">
        <v>4458187.3909999998</v>
      </c>
      <c r="DW57" s="373">
        <v>88.951826089694379</v>
      </c>
      <c r="DX57" s="241">
        <v>4885153.7939999998</v>
      </c>
      <c r="DY57" s="212">
        <v>5011912.1630000006</v>
      </c>
      <c r="DZ57" s="269">
        <v>3.5495313123676736E-2</v>
      </c>
      <c r="EA57" s="212">
        <v>0</v>
      </c>
      <c r="EB57" s="242">
        <v>5011912.1630000006</v>
      </c>
      <c r="EC57" s="234">
        <v>3969280.2302999999</v>
      </c>
      <c r="ED57" s="269">
        <v>79.196923274171908</v>
      </c>
      <c r="EE57" s="212">
        <v>361805.95269999991</v>
      </c>
      <c r="EF57" s="269">
        <v>7.2189204625532035</v>
      </c>
      <c r="EG57" s="212">
        <v>4331086.1830000002</v>
      </c>
      <c r="EH57" s="274">
        <v>86.415843736725122</v>
      </c>
      <c r="EI57" s="241">
        <v>6529157.5390000008</v>
      </c>
      <c r="EJ57" s="373">
        <v>96.815087049417173</v>
      </c>
      <c r="EK57" s="241">
        <v>6497456.9529999997</v>
      </c>
      <c r="EL57" s="212">
        <v>6743946.3599999994</v>
      </c>
      <c r="EM57" s="269">
        <v>4.3037456684998615E-2</v>
      </c>
      <c r="EN57" s="212">
        <v>0</v>
      </c>
      <c r="EO57" s="242">
        <v>6743946.3599999994</v>
      </c>
      <c r="EP57" s="234">
        <v>6240115.6260000002</v>
      </c>
      <c r="EQ57" s="269">
        <v>92.529140845657636</v>
      </c>
      <c r="ER57" s="212">
        <v>187809.70200000034</v>
      </c>
      <c r="ES57" s="269">
        <v>2.7848635201778262</v>
      </c>
      <c r="ET57" s="212">
        <v>6427925.3280000007</v>
      </c>
      <c r="EU57" s="274">
        <v>95.314004365835459</v>
      </c>
      <c r="EV57" s="397">
        <v>5779634.7429999979</v>
      </c>
      <c r="EW57" s="419">
        <v>6501212.7999999998</v>
      </c>
      <c r="EX57" s="212">
        <v>6495881</v>
      </c>
      <c r="EY57" s="257">
        <v>3.818314711309842E-2</v>
      </c>
      <c r="EZ57" s="269">
        <v>0</v>
      </c>
      <c r="FA57" s="212">
        <v>6495881</v>
      </c>
      <c r="FB57" s="242">
        <v>5300945.7359999996</v>
      </c>
      <c r="FC57" s="260">
        <v>81.604723608699103</v>
      </c>
      <c r="FD57" s="269">
        <v>429990.81900000048</v>
      </c>
      <c r="FE57" s="257">
        <v>6.6194380562082422</v>
      </c>
      <c r="FF57" s="269">
        <v>5730936.5549999997</v>
      </c>
      <c r="FG57" s="271">
        <v>88.224161664907342</v>
      </c>
      <c r="FH57" s="397">
        <v>9203229.0109999999</v>
      </c>
      <c r="FI57" s="419">
        <v>9265546</v>
      </c>
      <c r="FJ57" s="212">
        <v>9429284.8300000001</v>
      </c>
      <c r="FK57" s="257">
        <v>4.8728569680691114E-2</v>
      </c>
      <c r="FL57" s="269">
        <v>0</v>
      </c>
      <c r="FM57" s="212">
        <v>9429284.8300000001</v>
      </c>
      <c r="FN57" s="242">
        <v>8279889.4130000006</v>
      </c>
      <c r="FO57" s="260">
        <v>87.810364860937185</v>
      </c>
      <c r="FP57" s="269">
        <v>522077.99699999997</v>
      </c>
      <c r="FQ57" s="257">
        <v>5.5367719441348129</v>
      </c>
      <c r="FR57" s="269">
        <v>8801967.4100000001</v>
      </c>
      <c r="FS57" s="271">
        <v>93.347136805071997</v>
      </c>
      <c r="FT57" s="397">
        <v>2808000</v>
      </c>
      <c r="FU57" s="419">
        <v>8982133</v>
      </c>
      <c r="FV57" s="212">
        <v>8982133</v>
      </c>
      <c r="FW57" s="257">
        <v>5.6492026552621054E-2</v>
      </c>
      <c r="FX57" s="269">
        <v>0</v>
      </c>
      <c r="FY57" s="212">
        <v>8982133</v>
      </c>
      <c r="FZ57" s="427">
        <v>7018354.5941000003</v>
      </c>
      <c r="GA57" s="260">
        <v>78.136836696806881</v>
      </c>
      <c r="GB57" s="269">
        <v>850496.55300000031</v>
      </c>
      <c r="GC57" s="257">
        <v>9.4687592913620886</v>
      </c>
      <c r="GD57" s="269">
        <v>7868851.1471000006</v>
      </c>
      <c r="GE57" s="271">
        <v>87.605595988168957</v>
      </c>
      <c r="GF57" s="397">
        <v>9871148.2870000005</v>
      </c>
      <c r="GG57" s="419">
        <v>10515496</v>
      </c>
      <c r="GH57" s="212">
        <v>10501603.481000001</v>
      </c>
      <c r="GI57" s="257">
        <v>6.4697506642073202E-2</v>
      </c>
      <c r="GJ57" s="269">
        <v>0</v>
      </c>
      <c r="GK57" s="242">
        <v>10501603.481000001</v>
      </c>
      <c r="GL57" s="234">
        <v>9412411.2910000011</v>
      </c>
      <c r="GM57" s="257">
        <v>89.628324931800961</v>
      </c>
      <c r="GN57" s="266">
        <v>224658.29</v>
      </c>
      <c r="GO57" s="257">
        <v>2.1392760677591953</v>
      </c>
      <c r="GP57" s="266">
        <v>9637069.5810000002</v>
      </c>
      <c r="GQ57" s="271">
        <v>91.767600999560145</v>
      </c>
      <c r="GR57" s="397">
        <v>6882709.3169999998</v>
      </c>
      <c r="GS57" s="419">
        <v>9374277</v>
      </c>
      <c r="GT57" s="212">
        <v>9291125.75</v>
      </c>
      <c r="GU57" s="257">
        <v>4.4964428265145719E-2</v>
      </c>
      <c r="GV57" s="266">
        <v>0</v>
      </c>
      <c r="GW57" s="242">
        <v>9291125.75</v>
      </c>
      <c r="GX57" s="234">
        <v>6723834.1280000005</v>
      </c>
      <c r="GY57" s="257">
        <v>72.368347054176937</v>
      </c>
      <c r="GZ57" s="266">
        <v>1362919.8329999996</v>
      </c>
      <c r="HA57" s="257">
        <v>14.669049474440701</v>
      </c>
      <c r="HB57" s="266">
        <v>8086753.9610000001</v>
      </c>
      <c r="HC57" s="271">
        <v>87.037396528617649</v>
      </c>
      <c r="HD57" s="397">
        <v>969251.82799999998</v>
      </c>
      <c r="HE57" s="419">
        <v>9907332</v>
      </c>
      <c r="HF57" s="212">
        <v>10061332</v>
      </c>
      <c r="HG57" s="257">
        <v>5.2458219350653916E-2</v>
      </c>
      <c r="HH57" s="266">
        <v>0</v>
      </c>
      <c r="HI57" s="242">
        <v>10061332</v>
      </c>
      <c r="HJ57" s="234">
        <v>8070405.1739999996</v>
      </c>
      <c r="HK57" s="257">
        <v>80.212094919440091</v>
      </c>
      <c r="HL57" s="266">
        <v>1528839.6310000001</v>
      </c>
      <c r="HM57" s="257">
        <v>15.195201102597549</v>
      </c>
      <c r="HN57" s="266">
        <v>9599244.8049999997</v>
      </c>
      <c r="HO57" s="271">
        <v>95.407296022037642</v>
      </c>
      <c r="HP57" s="397">
        <v>39417.423000000003</v>
      </c>
      <c r="HQ57" s="419">
        <v>10420904</v>
      </c>
      <c r="HR57" s="212">
        <v>10420904</v>
      </c>
      <c r="HS57" s="257">
        <v>5.0828119989713157E-2</v>
      </c>
      <c r="HT57" s="266">
        <v>0</v>
      </c>
      <c r="HU57" s="242">
        <v>10420904</v>
      </c>
      <c r="HV57" s="234">
        <v>8908174.3159999996</v>
      </c>
      <c r="HW57" s="257">
        <v>85.483700032166112</v>
      </c>
      <c r="HX57" s="266">
        <v>584727.41899999976</v>
      </c>
      <c r="HY57" s="257">
        <v>5.6111007164061757</v>
      </c>
      <c r="HZ57" s="266">
        <v>9492901.7349999994</v>
      </c>
      <c r="IA57" s="271">
        <v>91.094800748572297</v>
      </c>
      <c r="IB57" s="397">
        <v>3457190.0690000001</v>
      </c>
      <c r="IC57" s="419">
        <v>10381770</v>
      </c>
      <c r="ID57" s="212">
        <v>13642038.825999999</v>
      </c>
      <c r="IE57" s="257">
        <v>5.6254776108189297E-2</v>
      </c>
      <c r="IF57" s="266">
        <v>0</v>
      </c>
      <c r="IG57" s="242">
        <v>13642038.825999999</v>
      </c>
      <c r="IH57" s="234">
        <v>10853863.659</v>
      </c>
      <c r="II57" s="257">
        <v>79.561888053814286</v>
      </c>
      <c r="IJ57" s="266">
        <v>1337938.5730000008</v>
      </c>
      <c r="IK57" s="257">
        <v>9.8074678577373575</v>
      </c>
      <c r="IL57" s="266">
        <v>12191802.232000001</v>
      </c>
      <c r="IM57" s="271">
        <v>89.369355911551636</v>
      </c>
      <c r="IN57" s="397">
        <v>1038548.002</v>
      </c>
      <c r="IO57" s="419">
        <v>9084468</v>
      </c>
      <c r="IP57" s="212">
        <v>9952033.9160000011</v>
      </c>
      <c r="IQ57" s="257">
        <v>4.6058728195532264E-2</v>
      </c>
      <c r="IR57" s="266">
        <v>0</v>
      </c>
      <c r="IS57" s="242">
        <v>9952033.9160000011</v>
      </c>
      <c r="IT57" s="234">
        <v>9100318.2589999996</v>
      </c>
      <c r="IU57" s="257">
        <v>91.441793062715675</v>
      </c>
      <c r="IV57" s="266">
        <v>493148.19300000183</v>
      </c>
      <c r="IW57" s="257">
        <v>4.9552503253346201</v>
      </c>
      <c r="IX57" s="266">
        <v>9593466.4520000014</v>
      </c>
      <c r="IY57" s="271">
        <v>96.397043388050292</v>
      </c>
    </row>
    <row r="58" spans="1:259" ht="14.1" customHeight="1" x14ac:dyDescent="0.2">
      <c r="A58" s="202">
        <v>220</v>
      </c>
      <c r="B58" s="250" t="s">
        <v>191</v>
      </c>
      <c r="C58" s="241">
        <v>0</v>
      </c>
      <c r="D58" s="240">
        <v>0</v>
      </c>
      <c r="E58" s="241">
        <v>0</v>
      </c>
      <c r="F58" s="212">
        <v>0</v>
      </c>
      <c r="G58" s="367">
        <v>0</v>
      </c>
      <c r="H58" s="234">
        <v>0</v>
      </c>
      <c r="I58" s="256" t="e">
        <v>#DIV/0!</v>
      </c>
      <c r="J58" s="212">
        <v>0</v>
      </c>
      <c r="K58" s="256" t="e">
        <v>#DIV/0!</v>
      </c>
      <c r="L58" s="212">
        <v>0</v>
      </c>
      <c r="M58" s="256" t="e">
        <v>#DIV/0!</v>
      </c>
      <c r="N58" s="241">
        <v>0</v>
      </c>
      <c r="O58" s="262">
        <v>0</v>
      </c>
      <c r="P58" s="241">
        <v>0</v>
      </c>
      <c r="Q58" s="367">
        <v>0</v>
      </c>
      <c r="R58" s="234">
        <v>0</v>
      </c>
      <c r="S58" s="256">
        <v>0</v>
      </c>
      <c r="T58" s="212">
        <v>0</v>
      </c>
      <c r="U58" s="256">
        <v>0</v>
      </c>
      <c r="V58" s="212">
        <v>0</v>
      </c>
      <c r="W58" s="256">
        <v>0</v>
      </c>
      <c r="X58" s="241">
        <v>0</v>
      </c>
      <c r="Y58" s="262">
        <v>0</v>
      </c>
      <c r="Z58" s="241">
        <v>0</v>
      </c>
      <c r="AA58" s="367">
        <v>0</v>
      </c>
      <c r="AB58" s="234">
        <v>0</v>
      </c>
      <c r="AC58" s="256">
        <v>0</v>
      </c>
      <c r="AD58" s="212">
        <v>0</v>
      </c>
      <c r="AE58" s="256">
        <v>0</v>
      </c>
      <c r="AF58" s="212">
        <v>0</v>
      </c>
      <c r="AG58" s="256">
        <v>0</v>
      </c>
      <c r="AH58" s="241">
        <v>0</v>
      </c>
      <c r="AI58" s="262">
        <v>0</v>
      </c>
      <c r="AJ58" s="241">
        <v>0</v>
      </c>
      <c r="AK58" s="367">
        <v>0</v>
      </c>
      <c r="AL58" s="234">
        <v>0</v>
      </c>
      <c r="AM58" s="256">
        <v>0</v>
      </c>
      <c r="AN58" s="212">
        <v>0</v>
      </c>
      <c r="AO58" s="256">
        <v>0</v>
      </c>
      <c r="AP58" s="212">
        <v>0</v>
      </c>
      <c r="AQ58" s="256">
        <v>0</v>
      </c>
      <c r="AR58" s="241">
        <v>0</v>
      </c>
      <c r="AS58" s="262">
        <v>0</v>
      </c>
      <c r="AT58" s="241">
        <v>0</v>
      </c>
      <c r="AU58" s="367">
        <v>0</v>
      </c>
      <c r="AV58" s="234">
        <v>0</v>
      </c>
      <c r="AW58" s="256">
        <v>0</v>
      </c>
      <c r="AX58" s="212">
        <v>0</v>
      </c>
      <c r="AY58" s="256">
        <v>0</v>
      </c>
      <c r="AZ58" s="212">
        <v>0</v>
      </c>
      <c r="BA58" s="256">
        <v>0</v>
      </c>
      <c r="BB58" s="241">
        <v>0</v>
      </c>
      <c r="BC58" s="262">
        <v>0</v>
      </c>
      <c r="BD58" s="241">
        <v>0</v>
      </c>
      <c r="BE58" s="367">
        <v>0</v>
      </c>
      <c r="BF58" s="234">
        <v>0</v>
      </c>
      <c r="BG58" s="256">
        <v>0</v>
      </c>
      <c r="BH58" s="212">
        <v>0</v>
      </c>
      <c r="BI58" s="256">
        <v>0</v>
      </c>
      <c r="BJ58" s="212">
        <v>0</v>
      </c>
      <c r="BK58" s="256">
        <v>0</v>
      </c>
      <c r="BL58" s="241">
        <v>0</v>
      </c>
      <c r="BM58" s="262">
        <v>0</v>
      </c>
      <c r="BN58" s="241">
        <v>0</v>
      </c>
      <c r="BO58" s="367">
        <v>0</v>
      </c>
      <c r="BP58" s="234">
        <v>0</v>
      </c>
      <c r="BQ58" s="256">
        <v>0</v>
      </c>
      <c r="BR58" s="212">
        <v>0</v>
      </c>
      <c r="BS58" s="256">
        <v>0</v>
      </c>
      <c r="BT58" s="212">
        <v>0</v>
      </c>
      <c r="BU58" s="262">
        <v>0</v>
      </c>
      <c r="BV58" s="241">
        <v>0</v>
      </c>
      <c r="BW58" s="373">
        <v>0</v>
      </c>
      <c r="BX58" s="241">
        <v>0</v>
      </c>
      <c r="BY58" s="212">
        <v>0</v>
      </c>
      <c r="BZ58" s="269">
        <v>0</v>
      </c>
      <c r="CA58" s="212">
        <v>0</v>
      </c>
      <c r="CB58" s="242">
        <v>0</v>
      </c>
      <c r="CC58" s="234">
        <v>0</v>
      </c>
      <c r="CD58" s="269">
        <v>0</v>
      </c>
      <c r="CE58" s="212">
        <v>0</v>
      </c>
      <c r="CF58" s="269">
        <v>0</v>
      </c>
      <c r="CG58" s="212">
        <v>0</v>
      </c>
      <c r="CH58" s="274">
        <v>0</v>
      </c>
      <c r="CI58" s="241">
        <v>0</v>
      </c>
      <c r="CJ58" s="373">
        <v>0</v>
      </c>
      <c r="CK58" s="241">
        <v>0</v>
      </c>
      <c r="CL58" s="212">
        <v>0</v>
      </c>
      <c r="CM58" s="269">
        <v>0</v>
      </c>
      <c r="CN58" s="212">
        <v>0</v>
      </c>
      <c r="CO58" s="242">
        <v>0</v>
      </c>
      <c r="CP58" s="234">
        <v>0</v>
      </c>
      <c r="CQ58" s="269">
        <v>0</v>
      </c>
      <c r="CR58" s="212">
        <v>0</v>
      </c>
      <c r="CS58" s="269">
        <v>0</v>
      </c>
      <c r="CT58" s="212">
        <v>0</v>
      </c>
      <c r="CU58" s="274">
        <v>0</v>
      </c>
      <c r="CV58" s="241">
        <v>0</v>
      </c>
      <c r="CW58" s="373">
        <v>0</v>
      </c>
      <c r="CX58" s="241">
        <v>0</v>
      </c>
      <c r="CY58" s="212">
        <v>0</v>
      </c>
      <c r="CZ58" s="269">
        <v>0</v>
      </c>
      <c r="DA58" s="212">
        <v>0</v>
      </c>
      <c r="DB58" s="242">
        <v>0</v>
      </c>
      <c r="DC58" s="234">
        <v>0</v>
      </c>
      <c r="DD58" s="269">
        <v>0</v>
      </c>
      <c r="DE58" s="212">
        <v>0</v>
      </c>
      <c r="DF58" s="269">
        <v>0</v>
      </c>
      <c r="DG58" s="212">
        <v>0</v>
      </c>
      <c r="DH58" s="274">
        <v>0</v>
      </c>
      <c r="DI58" s="241">
        <v>0</v>
      </c>
      <c r="DJ58" s="373">
        <v>0</v>
      </c>
      <c r="DK58" s="241">
        <v>0</v>
      </c>
      <c r="DL58" s="212">
        <v>0</v>
      </c>
      <c r="DM58" s="269">
        <v>0</v>
      </c>
      <c r="DN58" s="212">
        <v>0</v>
      </c>
      <c r="DO58" s="242">
        <v>0</v>
      </c>
      <c r="DP58" s="234">
        <v>0</v>
      </c>
      <c r="DQ58" s="269">
        <v>0</v>
      </c>
      <c r="DR58" s="212">
        <v>0</v>
      </c>
      <c r="DS58" s="269">
        <v>0</v>
      </c>
      <c r="DT58" s="212">
        <v>0</v>
      </c>
      <c r="DU58" s="274">
        <v>0</v>
      </c>
      <c r="DV58" s="241">
        <v>0</v>
      </c>
      <c r="DW58" s="373">
        <v>0</v>
      </c>
      <c r="DX58" s="241">
        <v>0</v>
      </c>
      <c r="DY58" s="212">
        <v>0</v>
      </c>
      <c r="DZ58" s="269">
        <v>0</v>
      </c>
      <c r="EA58" s="212">
        <v>0</v>
      </c>
      <c r="EB58" s="242">
        <v>0</v>
      </c>
      <c r="EC58" s="234">
        <v>0</v>
      </c>
      <c r="ED58" s="269">
        <v>0</v>
      </c>
      <c r="EE58" s="212">
        <v>0</v>
      </c>
      <c r="EF58" s="269">
        <v>0</v>
      </c>
      <c r="EG58" s="212">
        <v>0</v>
      </c>
      <c r="EH58" s="274">
        <v>0</v>
      </c>
      <c r="EI58" s="241">
        <v>27321985.688000001</v>
      </c>
      <c r="EJ58" s="373">
        <v>96.051946891049667</v>
      </c>
      <c r="EK58" s="241">
        <v>26203583.277000003</v>
      </c>
      <c r="EL58" s="212">
        <v>28445009.780999999</v>
      </c>
      <c r="EM58" s="269">
        <v>0.18152589166710831</v>
      </c>
      <c r="EN58" s="212">
        <v>0</v>
      </c>
      <c r="EO58" s="242">
        <v>28445009.780999999</v>
      </c>
      <c r="EP58" s="234">
        <v>27051095.994800001</v>
      </c>
      <c r="EQ58" s="269">
        <v>95.099619241013329</v>
      </c>
      <c r="ER58" s="212">
        <v>1067712.7109999992</v>
      </c>
      <c r="ES58" s="269">
        <v>3.7536028963265951</v>
      </c>
      <c r="ET58" s="212">
        <v>28118808.705800001</v>
      </c>
      <c r="EU58" s="274">
        <v>98.853222137339941</v>
      </c>
      <c r="EV58" s="397">
        <v>25374607.628000006</v>
      </c>
      <c r="EW58" s="419">
        <v>31012769</v>
      </c>
      <c r="EX58" s="212">
        <v>31042499.057</v>
      </c>
      <c r="EY58" s="257">
        <v>0.18246952311036022</v>
      </c>
      <c r="EZ58" s="269">
        <v>0</v>
      </c>
      <c r="FA58" s="212">
        <v>31042499.057</v>
      </c>
      <c r="FB58" s="242">
        <v>24900241.464000002</v>
      </c>
      <c r="FC58" s="260">
        <v>80.213392028387815</v>
      </c>
      <c r="FD58" s="269">
        <v>5673107.3410000028</v>
      </c>
      <c r="FE58" s="257">
        <v>18.275291981431927</v>
      </c>
      <c r="FF58" s="269">
        <v>30573348.805000003</v>
      </c>
      <c r="FG58" s="271">
        <v>98.488684009819735</v>
      </c>
      <c r="FH58" s="397">
        <v>29780696.126999997</v>
      </c>
      <c r="FI58" s="419">
        <v>36926673</v>
      </c>
      <c r="FJ58" s="212">
        <v>36926673</v>
      </c>
      <c r="FK58" s="257">
        <v>0.1908293142902753</v>
      </c>
      <c r="FL58" s="269">
        <v>0</v>
      </c>
      <c r="FM58" s="212">
        <v>36926673</v>
      </c>
      <c r="FN58" s="242">
        <v>30620840.903999999</v>
      </c>
      <c r="FO58" s="260">
        <v>82.923367897237853</v>
      </c>
      <c r="FP58" s="269">
        <v>6111888.7530000014</v>
      </c>
      <c r="FQ58" s="257">
        <v>16.551420034510016</v>
      </c>
      <c r="FR58" s="269">
        <v>36732729.656999998</v>
      </c>
      <c r="FS58" s="271">
        <v>99.474787931747869</v>
      </c>
      <c r="FT58" s="397">
        <v>0</v>
      </c>
      <c r="FU58" s="419">
        <v>35949145</v>
      </c>
      <c r="FV58" s="212">
        <v>33949145</v>
      </c>
      <c r="FW58" s="257">
        <v>0.21351899384909825</v>
      </c>
      <c r="FX58" s="269">
        <v>0</v>
      </c>
      <c r="FY58" s="212">
        <v>33949145</v>
      </c>
      <c r="FZ58" s="427">
        <v>27366494.075999998</v>
      </c>
      <c r="GA58" s="260">
        <v>80.610260069878038</v>
      </c>
      <c r="GB58" s="269">
        <v>5257741.2830000017</v>
      </c>
      <c r="GC58" s="257">
        <v>15.48710956638231</v>
      </c>
      <c r="GD58" s="269">
        <v>32624235.358999997</v>
      </c>
      <c r="GE58" s="271">
        <v>96.097369636260339</v>
      </c>
      <c r="GF58" s="397">
        <v>24662084.019000001</v>
      </c>
      <c r="GG58" s="419">
        <v>31990646</v>
      </c>
      <c r="GH58" s="212">
        <v>31520914.105999999</v>
      </c>
      <c r="GI58" s="257">
        <v>0.19419173018927982</v>
      </c>
      <c r="GJ58" s="269">
        <v>0</v>
      </c>
      <c r="GK58" s="242">
        <v>31520914.105999999</v>
      </c>
      <c r="GL58" s="234">
        <v>25303178.980999999</v>
      </c>
      <c r="GM58" s="257">
        <v>80.274255041935945</v>
      </c>
      <c r="GN58" s="266">
        <v>3915950.8719999958</v>
      </c>
      <c r="GO58" s="257">
        <v>12.423341717918628</v>
      </c>
      <c r="GP58" s="266">
        <v>29219129.852999993</v>
      </c>
      <c r="GQ58" s="271">
        <v>92.697596759854562</v>
      </c>
      <c r="GR58" s="397">
        <v>25728562.502999999</v>
      </c>
      <c r="GS58" s="419">
        <v>30320697</v>
      </c>
      <c r="GT58" s="212">
        <v>30623622.68</v>
      </c>
      <c r="GU58" s="257">
        <v>0.14820310501273212</v>
      </c>
      <c r="GV58" s="266">
        <v>0</v>
      </c>
      <c r="GW58" s="242">
        <v>30623622.68</v>
      </c>
      <c r="GX58" s="234">
        <v>25461021.248000003</v>
      </c>
      <c r="GY58" s="257">
        <v>83.14176775900637</v>
      </c>
      <c r="GZ58" s="266">
        <v>4387081.8437999971</v>
      </c>
      <c r="HA58" s="257">
        <v>14.325809489107764</v>
      </c>
      <c r="HB58" s="266">
        <v>29848103.091800001</v>
      </c>
      <c r="HC58" s="271">
        <v>97.467577248114139</v>
      </c>
      <c r="HD58" s="397">
        <v>0</v>
      </c>
      <c r="HE58" s="419">
        <v>23254988</v>
      </c>
      <c r="HF58" s="212">
        <v>22125715.366</v>
      </c>
      <c r="HG58" s="257">
        <v>0.11536003681816302</v>
      </c>
      <c r="HH58" s="266">
        <v>0</v>
      </c>
      <c r="HI58" s="242">
        <v>22125715.366</v>
      </c>
      <c r="HJ58" s="234">
        <v>15449170.448000001</v>
      </c>
      <c r="HK58" s="257">
        <v>69.824501456528409</v>
      </c>
      <c r="HL58" s="266">
        <v>2094738.2309999997</v>
      </c>
      <c r="HM58" s="257">
        <v>9.4674373069940518</v>
      </c>
      <c r="HN58" s="266">
        <v>17543908.679000001</v>
      </c>
      <c r="HO58" s="271">
        <v>79.291938763522467</v>
      </c>
      <c r="HP58" s="397">
        <v>0</v>
      </c>
      <c r="HQ58" s="419">
        <v>28935593</v>
      </c>
      <c r="HR58" s="212">
        <v>28935593</v>
      </c>
      <c r="HS58" s="257">
        <v>0.14113380115367191</v>
      </c>
      <c r="HT58" s="266">
        <v>0</v>
      </c>
      <c r="HU58" s="242">
        <v>28935593</v>
      </c>
      <c r="HV58" s="234">
        <v>19983943.313999999</v>
      </c>
      <c r="HW58" s="257">
        <v>69.06353470620077</v>
      </c>
      <c r="HX58" s="266">
        <v>7815108.5450000018</v>
      </c>
      <c r="HY58" s="257">
        <v>27.0086344696651</v>
      </c>
      <c r="HZ58" s="266">
        <v>27799051.859000001</v>
      </c>
      <c r="IA58" s="271">
        <v>96.072169175865866</v>
      </c>
      <c r="IB58" s="397">
        <v>0</v>
      </c>
      <c r="IC58" s="419">
        <v>19761901</v>
      </c>
      <c r="ID58" s="212">
        <v>19761901</v>
      </c>
      <c r="IE58" s="257">
        <v>8.14908482820354E-2</v>
      </c>
      <c r="IF58" s="266">
        <v>0</v>
      </c>
      <c r="IG58" s="242">
        <v>19761901</v>
      </c>
      <c r="IH58" s="234">
        <v>18023152.704999998</v>
      </c>
      <c r="II58" s="257">
        <v>91.201512976914515</v>
      </c>
      <c r="IJ58" s="266">
        <v>1149326.5220000036</v>
      </c>
      <c r="IK58" s="257">
        <v>5.8158702545873675</v>
      </c>
      <c r="IL58" s="266">
        <v>19172479.227000002</v>
      </c>
      <c r="IM58" s="271">
        <v>97.017383231501881</v>
      </c>
      <c r="IN58" s="397">
        <v>0</v>
      </c>
      <c r="IO58" s="419">
        <v>27263735</v>
      </c>
      <c r="IP58" s="212">
        <v>27263735</v>
      </c>
      <c r="IQ58" s="257">
        <v>0.12617852496876678</v>
      </c>
      <c r="IR58" s="266">
        <v>0</v>
      </c>
      <c r="IS58" s="242">
        <v>27263735</v>
      </c>
      <c r="IT58" s="234">
        <v>22611302.300999999</v>
      </c>
      <c r="IU58" s="257">
        <v>82.935453638322116</v>
      </c>
      <c r="IV58" s="266">
        <v>4155016.3640000001</v>
      </c>
      <c r="IW58" s="257">
        <v>15.240084911330015</v>
      </c>
      <c r="IX58" s="266">
        <v>26766318.664999999</v>
      </c>
      <c r="IY58" s="271">
        <v>98.175538549652131</v>
      </c>
    </row>
    <row r="59" spans="1:259" ht="14.1" customHeight="1" x14ac:dyDescent="0.2">
      <c r="A59" s="202">
        <v>221</v>
      </c>
      <c r="B59" s="247" t="s">
        <v>276</v>
      </c>
      <c r="C59" s="241">
        <v>14354675.1</v>
      </c>
      <c r="D59" s="240">
        <v>63.485750140543075</v>
      </c>
      <c r="E59" s="241">
        <v>0</v>
      </c>
      <c r="F59" s="212">
        <v>22610861.600000001</v>
      </c>
      <c r="G59" s="367">
        <v>0.68675514006907046</v>
      </c>
      <c r="H59" s="234">
        <v>14366304.4</v>
      </c>
      <c r="I59" s="256">
        <v>63.537182501705281</v>
      </c>
      <c r="J59" s="212">
        <v>5778078.2999999998</v>
      </c>
      <c r="K59" s="256">
        <v>25.554436634117472</v>
      </c>
      <c r="L59" s="212">
        <v>20144382.699999999</v>
      </c>
      <c r="M59" s="256">
        <v>89.091619135822754</v>
      </c>
      <c r="N59" s="241">
        <v>27333186</v>
      </c>
      <c r="O59" s="262">
        <v>86.674664963301595</v>
      </c>
      <c r="P59" s="241">
        <v>31535381.200000003</v>
      </c>
      <c r="Q59" s="367">
        <v>0.62894740658999548</v>
      </c>
      <c r="R59" s="234">
        <v>23356321.300000001</v>
      </c>
      <c r="S59" s="256">
        <v>74.063862275430495</v>
      </c>
      <c r="T59" s="212">
        <v>7184668.5</v>
      </c>
      <c r="U59" s="256">
        <v>22.782881406868803</v>
      </c>
      <c r="V59" s="212">
        <v>30540989.800000001</v>
      </c>
      <c r="W59" s="256">
        <v>96.846743682299291</v>
      </c>
      <c r="X59" s="241">
        <v>31938945</v>
      </c>
      <c r="Y59" s="262">
        <v>91.180670817855685</v>
      </c>
      <c r="Z59" s="241">
        <v>35028197</v>
      </c>
      <c r="AA59" s="367">
        <v>0.56719226230284847</v>
      </c>
      <c r="AB59" s="234">
        <v>32174448</v>
      </c>
      <c r="AC59" s="256">
        <v>91.852994888660703</v>
      </c>
      <c r="AD59" s="212">
        <v>1465990</v>
      </c>
      <c r="AE59" s="256">
        <v>4.1851711636770803</v>
      </c>
      <c r="AF59" s="212">
        <v>33640438</v>
      </c>
      <c r="AG59" s="256">
        <v>96.038166052337786</v>
      </c>
      <c r="AH59" s="241">
        <v>4282427</v>
      </c>
      <c r="AI59" s="262">
        <v>13.915563503005909</v>
      </c>
      <c r="AJ59" s="241">
        <v>30774370</v>
      </c>
      <c r="AK59" s="367">
        <v>0.55508031475976594</v>
      </c>
      <c r="AL59" s="234">
        <v>25449764</v>
      </c>
      <c r="AM59" s="256">
        <v>82.697920379848554</v>
      </c>
      <c r="AN59" s="212">
        <v>5133332</v>
      </c>
      <c r="AO59" s="256">
        <v>16.68054293231673</v>
      </c>
      <c r="AP59" s="212">
        <v>30583096</v>
      </c>
      <c r="AQ59" s="256">
        <v>99.378463312165294</v>
      </c>
      <c r="AR59" s="241">
        <v>34544530.173999995</v>
      </c>
      <c r="AS59" s="262">
        <v>88.643479564000359</v>
      </c>
      <c r="AT59" s="241">
        <v>38970187.479000002</v>
      </c>
      <c r="AU59" s="367">
        <v>0.48994749580920138</v>
      </c>
      <c r="AV59" s="234">
        <v>34816073.732000001</v>
      </c>
      <c r="AW59" s="256">
        <v>89.34027774631943</v>
      </c>
      <c r="AX59" s="212">
        <v>4083189.4</v>
      </c>
      <c r="AY59" s="256">
        <v>10.477725831317395</v>
      </c>
      <c r="AZ59" s="212">
        <v>38899263.131999999</v>
      </c>
      <c r="BA59" s="256">
        <v>99.81800357763683</v>
      </c>
      <c r="BB59" s="241">
        <v>39447401.711999997</v>
      </c>
      <c r="BC59" s="262">
        <v>97.986448487480274</v>
      </c>
      <c r="BD59" s="241">
        <v>40258017.634999998</v>
      </c>
      <c r="BE59" s="367">
        <v>0.52143939733960443</v>
      </c>
      <c r="BF59" s="234">
        <v>38232560.226999998</v>
      </c>
      <c r="BG59" s="256">
        <v>94.968809874435834</v>
      </c>
      <c r="BH59" s="212">
        <v>1736070.5170000002</v>
      </c>
      <c r="BI59" s="256">
        <v>4.31235967140785</v>
      </c>
      <c r="BJ59" s="212">
        <v>39968630.743999995</v>
      </c>
      <c r="BK59" s="256">
        <v>99.281169545843667</v>
      </c>
      <c r="BL59" s="241">
        <v>32233593.471000001</v>
      </c>
      <c r="BM59" s="262">
        <v>98.128052943056758</v>
      </c>
      <c r="BN59" s="241">
        <v>32848500</v>
      </c>
      <c r="BO59" s="367">
        <v>0.41677044282466058</v>
      </c>
      <c r="BP59" s="234">
        <v>30705279.837099999</v>
      </c>
      <c r="BQ59" s="256">
        <v>93.4754397829429</v>
      </c>
      <c r="BR59" s="212">
        <v>2064999.8838999993</v>
      </c>
      <c r="BS59" s="256">
        <v>6.2864358613026443</v>
      </c>
      <c r="BT59" s="212">
        <v>32770279.720999997</v>
      </c>
      <c r="BU59" s="262">
        <v>99.761875644245549</v>
      </c>
      <c r="BV59" s="241">
        <v>24374915.572000001</v>
      </c>
      <c r="BW59" s="373">
        <v>88.121128418796005</v>
      </c>
      <c r="BX59" s="241">
        <v>30057700.134999998</v>
      </c>
      <c r="BY59" s="212">
        <v>27660693.875999998</v>
      </c>
      <c r="BZ59" s="269">
        <v>0.32325044737123615</v>
      </c>
      <c r="CA59" s="212">
        <v>172338.42099999997</v>
      </c>
      <c r="CB59" s="242">
        <v>27488355.454999998</v>
      </c>
      <c r="CC59" s="234">
        <v>24203716.173</v>
      </c>
      <c r="CD59" s="269">
        <v>87.502201794006808</v>
      </c>
      <c r="CE59" s="212">
        <v>3253398</v>
      </c>
      <c r="CF59" s="269">
        <v>11.761809065906453</v>
      </c>
      <c r="CG59" s="212">
        <v>27457114.173</v>
      </c>
      <c r="CH59" s="274">
        <v>99.26401085991327</v>
      </c>
      <c r="CI59" s="241">
        <v>27406868.509999994</v>
      </c>
      <c r="CJ59" s="373">
        <v>90.577339060955993</v>
      </c>
      <c r="CK59" s="241">
        <v>28603735.320999995</v>
      </c>
      <c r="CL59" s="212">
        <v>30257974.890999995</v>
      </c>
      <c r="CM59" s="269">
        <v>0.2881170838351132</v>
      </c>
      <c r="CN59" s="212">
        <v>0</v>
      </c>
      <c r="CO59" s="242">
        <v>30257974.890999995</v>
      </c>
      <c r="CP59" s="234">
        <v>27197404.814999998</v>
      </c>
      <c r="CQ59" s="269">
        <v>89.885079596287383</v>
      </c>
      <c r="CR59" s="212">
        <v>2982007.1242999998</v>
      </c>
      <c r="CS59" s="269">
        <v>9.8552766172959423</v>
      </c>
      <c r="CT59" s="212">
        <v>30179411.939299997</v>
      </c>
      <c r="CU59" s="274">
        <v>99.740356213583325</v>
      </c>
      <c r="CV59" s="241">
        <v>31140043.733999997</v>
      </c>
      <c r="CW59" s="373">
        <v>96.09442982836984</v>
      </c>
      <c r="CX59" s="241">
        <v>30348969.297999997</v>
      </c>
      <c r="CY59" s="212">
        <v>32405669.911999997</v>
      </c>
      <c r="CZ59" s="269">
        <v>0.37578283321035966</v>
      </c>
      <c r="DA59" s="212">
        <v>0</v>
      </c>
      <c r="DB59" s="242">
        <v>32405669.911999997</v>
      </c>
      <c r="DC59" s="234">
        <v>30739211.964000002</v>
      </c>
      <c r="DD59" s="269">
        <v>94.857511193178894</v>
      </c>
      <c r="DE59" s="212">
        <v>1594299.7840000002</v>
      </c>
      <c r="DF59" s="269">
        <v>4.9198173909980563</v>
      </c>
      <c r="DG59" s="212">
        <v>32333511.748000003</v>
      </c>
      <c r="DH59" s="274">
        <v>99.777328584176956</v>
      </c>
      <c r="DI59" s="241">
        <v>40834530.059999995</v>
      </c>
      <c r="DJ59" s="373">
        <v>97.061779840949782</v>
      </c>
      <c r="DK59" s="241">
        <v>41770658.648000002</v>
      </c>
      <c r="DL59" s="212">
        <v>42070658.633000001</v>
      </c>
      <c r="DM59" s="269">
        <v>0.39200325070467384</v>
      </c>
      <c r="DN59" s="212">
        <v>0</v>
      </c>
      <c r="DO59" s="242">
        <v>42070658.633000001</v>
      </c>
      <c r="DP59" s="234">
        <v>38813501.777000003</v>
      </c>
      <c r="DQ59" s="269">
        <v>92.257889555726848</v>
      </c>
      <c r="DR59" s="212">
        <v>2961776.6709999973</v>
      </c>
      <c r="DS59" s="269">
        <v>7.0400054746868062</v>
      </c>
      <c r="DT59" s="212">
        <v>41775278.447999999</v>
      </c>
      <c r="DU59" s="274">
        <v>99.297895030413656</v>
      </c>
      <c r="DV59" s="241">
        <v>37698710.993000001</v>
      </c>
      <c r="DW59" s="373">
        <v>92.68720702359964</v>
      </c>
      <c r="DX59" s="241">
        <v>39461982.039000005</v>
      </c>
      <c r="DY59" s="212">
        <v>40673046.759000003</v>
      </c>
      <c r="DZ59" s="269">
        <v>0.28805423627785359</v>
      </c>
      <c r="EA59" s="212">
        <v>0</v>
      </c>
      <c r="EB59" s="242">
        <v>40673046.759000003</v>
      </c>
      <c r="EC59" s="234">
        <v>37727407.726000004</v>
      </c>
      <c r="ED59" s="269">
        <v>92.757761545492784</v>
      </c>
      <c r="EE59" s="212">
        <v>2626924.3089999976</v>
      </c>
      <c r="EF59" s="269">
        <v>6.4586366606989438</v>
      </c>
      <c r="EG59" s="212">
        <v>40354332.035000004</v>
      </c>
      <c r="EH59" s="274">
        <v>99.216398206191741</v>
      </c>
      <c r="EI59" s="241">
        <v>3706114.8280000002</v>
      </c>
      <c r="EJ59" s="373">
        <v>65.590287926687239</v>
      </c>
      <c r="EK59" s="241">
        <v>0</v>
      </c>
      <c r="EL59" s="212">
        <v>5650401.8279999997</v>
      </c>
      <c r="EM59" s="269">
        <v>3.6058846103483394E-2</v>
      </c>
      <c r="EN59" s="212">
        <v>0</v>
      </c>
      <c r="EO59" s="242">
        <v>5650401.8279999997</v>
      </c>
      <c r="EP59" s="234">
        <v>3734084.912</v>
      </c>
      <c r="EQ59" s="269">
        <v>66.085298456051689</v>
      </c>
      <c r="ER59" s="212">
        <v>1247527.1929999995</v>
      </c>
      <c r="ES59" s="269">
        <v>22.078557082754781</v>
      </c>
      <c r="ET59" s="212">
        <v>4981612.1049999995</v>
      </c>
      <c r="EU59" s="274">
        <v>88.163855538806473</v>
      </c>
      <c r="EV59" s="397">
        <v>7106823.4699999997</v>
      </c>
      <c r="EW59" s="419">
        <v>16529589</v>
      </c>
      <c r="EX59" s="212">
        <v>12953629.194000002</v>
      </c>
      <c r="EY59" s="257">
        <v>7.6142147487466075E-2</v>
      </c>
      <c r="EZ59" s="269">
        <v>0</v>
      </c>
      <c r="FA59" s="212">
        <v>12953629.194000002</v>
      </c>
      <c r="FB59" s="242">
        <v>5987857.7580000004</v>
      </c>
      <c r="FC59" s="260">
        <v>46.225329352283133</v>
      </c>
      <c r="FD59" s="269">
        <v>5042046.2210000018</v>
      </c>
      <c r="FE59" s="257">
        <v>38.923811585832865</v>
      </c>
      <c r="FF59" s="269">
        <v>11029903.979000002</v>
      </c>
      <c r="FG59" s="271">
        <v>85.149140938116005</v>
      </c>
      <c r="FH59" s="397">
        <v>14645185.139999999</v>
      </c>
      <c r="FI59" s="419">
        <v>23820941</v>
      </c>
      <c r="FJ59" s="212">
        <v>21749198.554000001</v>
      </c>
      <c r="FK59" s="257">
        <v>0.11239530424045696</v>
      </c>
      <c r="FL59" s="269">
        <v>0</v>
      </c>
      <c r="FM59" s="212">
        <v>21749198.554000001</v>
      </c>
      <c r="FN59" s="242">
        <v>14546719.438000001</v>
      </c>
      <c r="FO59" s="260">
        <v>66.883933225781519</v>
      </c>
      <c r="FP59" s="269">
        <v>7052222.8380000032</v>
      </c>
      <c r="FQ59" s="257">
        <v>32.425207855316557</v>
      </c>
      <c r="FR59" s="269">
        <v>21598942.276000004</v>
      </c>
      <c r="FS59" s="271">
        <v>99.309141081098076</v>
      </c>
      <c r="FT59" s="397">
        <v>28000</v>
      </c>
      <c r="FU59" s="419">
        <v>17465569</v>
      </c>
      <c r="FV59" s="212">
        <v>17113108.994000003</v>
      </c>
      <c r="FW59" s="257">
        <v>0.10763080525382404</v>
      </c>
      <c r="FX59" s="269">
        <v>0</v>
      </c>
      <c r="FY59" s="212">
        <v>17113108.994000003</v>
      </c>
      <c r="FZ59" s="427">
        <v>15500146.686999999</v>
      </c>
      <c r="GA59" s="260">
        <v>90.574697399721344</v>
      </c>
      <c r="GB59" s="269">
        <v>1305452.7889999999</v>
      </c>
      <c r="GC59" s="257">
        <v>7.6283788612443377</v>
      </c>
      <c r="GD59" s="269">
        <v>16805599.476</v>
      </c>
      <c r="GE59" s="271">
        <v>98.203076260965688</v>
      </c>
      <c r="GF59" s="397">
        <v>13918604.691999998</v>
      </c>
      <c r="GG59" s="419">
        <v>16900043</v>
      </c>
      <c r="GH59" s="212">
        <v>16975495.069000002</v>
      </c>
      <c r="GI59" s="257">
        <v>0.10458138197334862</v>
      </c>
      <c r="GJ59" s="269">
        <v>0</v>
      </c>
      <c r="GK59" s="242">
        <v>16975495.069000002</v>
      </c>
      <c r="GL59" s="234">
        <v>14243697.833999999</v>
      </c>
      <c r="GM59" s="257">
        <v>83.907407566635825</v>
      </c>
      <c r="GN59" s="266">
        <v>2274356.8539999994</v>
      </c>
      <c r="GO59" s="257">
        <v>13.397882328353077</v>
      </c>
      <c r="GP59" s="266">
        <v>16518054.687999997</v>
      </c>
      <c r="GQ59" s="271">
        <v>97.305289894988903</v>
      </c>
      <c r="GR59" s="397">
        <v>10687570.824999999</v>
      </c>
      <c r="GS59" s="419">
        <v>16255681.223999999</v>
      </c>
      <c r="GT59" s="212">
        <v>15987693.103</v>
      </c>
      <c r="GU59" s="257">
        <v>7.7372484131431371E-2</v>
      </c>
      <c r="GV59" s="266">
        <v>0</v>
      </c>
      <c r="GW59" s="242">
        <v>15987693.103</v>
      </c>
      <c r="GX59" s="234">
        <v>11177146.973999999</v>
      </c>
      <c r="GY59" s="257">
        <v>69.910942760733079</v>
      </c>
      <c r="GZ59" s="266">
        <v>4559140.6180000007</v>
      </c>
      <c r="HA59" s="257">
        <v>28.516563262929434</v>
      </c>
      <c r="HB59" s="266">
        <v>15736287.592</v>
      </c>
      <c r="HC59" s="271">
        <v>98.427506023662502</v>
      </c>
      <c r="HD59" s="397">
        <v>0</v>
      </c>
      <c r="HE59" s="419">
        <v>11451561</v>
      </c>
      <c r="HF59" s="212">
        <v>11451561</v>
      </c>
      <c r="HG59" s="257">
        <v>5.970665701573049E-2</v>
      </c>
      <c r="HH59" s="266">
        <v>0</v>
      </c>
      <c r="HI59" s="242">
        <v>11451561</v>
      </c>
      <c r="HJ59" s="234">
        <v>9878905.3420000002</v>
      </c>
      <c r="HK59" s="257">
        <v>86.266888348234801</v>
      </c>
      <c r="HL59" s="266">
        <v>1034233.4410000006</v>
      </c>
      <c r="HM59" s="257">
        <v>9.0313752072752393</v>
      </c>
      <c r="HN59" s="266">
        <v>10913138.783</v>
      </c>
      <c r="HO59" s="271">
        <v>95.298263555510033</v>
      </c>
      <c r="HP59" s="397">
        <v>0</v>
      </c>
      <c r="HQ59" s="419">
        <v>17534675</v>
      </c>
      <c r="HR59" s="212">
        <v>17534675</v>
      </c>
      <c r="HS59" s="257">
        <v>8.5525647763440071E-2</v>
      </c>
      <c r="HT59" s="266">
        <v>0</v>
      </c>
      <c r="HU59" s="242">
        <v>17534675</v>
      </c>
      <c r="HV59" s="234">
        <v>10961104.007999999</v>
      </c>
      <c r="HW59" s="257">
        <v>62.511018926783649</v>
      </c>
      <c r="HX59" s="266">
        <v>6135931.3910000008</v>
      </c>
      <c r="HY59" s="257">
        <v>34.993128706406026</v>
      </c>
      <c r="HZ59" s="266">
        <v>17097035.399</v>
      </c>
      <c r="IA59" s="271">
        <v>97.50414763318966</v>
      </c>
      <c r="IB59" s="397">
        <v>0</v>
      </c>
      <c r="IC59" s="419">
        <v>13603312</v>
      </c>
      <c r="ID59" s="212">
        <v>13603312</v>
      </c>
      <c r="IE59" s="257">
        <v>5.6095080849013039E-2</v>
      </c>
      <c r="IF59" s="266">
        <v>0</v>
      </c>
      <c r="IG59" s="242">
        <v>13603312</v>
      </c>
      <c r="IH59" s="234">
        <v>11608194.569</v>
      </c>
      <c r="II59" s="257">
        <v>85.333590591761777</v>
      </c>
      <c r="IJ59" s="266">
        <v>1777996.2579999994</v>
      </c>
      <c r="IK59" s="257">
        <v>13.070318889987965</v>
      </c>
      <c r="IL59" s="266">
        <v>13386190.827</v>
      </c>
      <c r="IM59" s="271">
        <v>98.403909481749736</v>
      </c>
      <c r="IN59" s="397">
        <v>0</v>
      </c>
      <c r="IO59" s="419">
        <v>13658017</v>
      </c>
      <c r="IP59" s="212">
        <v>14358017</v>
      </c>
      <c r="IQ59" s="257">
        <v>6.6449934557259949E-2</v>
      </c>
      <c r="IR59" s="266">
        <v>0</v>
      </c>
      <c r="IS59" s="242">
        <v>14358017</v>
      </c>
      <c r="IT59" s="234">
        <v>10185453.901999999</v>
      </c>
      <c r="IU59" s="257">
        <v>70.939140843752995</v>
      </c>
      <c r="IV59" s="266">
        <v>2619275.6400000006</v>
      </c>
      <c r="IW59" s="257">
        <v>18.242600214221788</v>
      </c>
      <c r="IX59" s="266">
        <v>12804729.541999999</v>
      </c>
      <c r="IY59" s="271">
        <v>89.18174105797479</v>
      </c>
    </row>
    <row r="60" spans="1:259" ht="14.1" customHeight="1" x14ac:dyDescent="0.2">
      <c r="A60" s="202">
        <v>222</v>
      </c>
      <c r="B60" s="249" t="s">
        <v>234</v>
      </c>
      <c r="C60" s="241">
        <v>0</v>
      </c>
      <c r="D60" s="240">
        <v>0</v>
      </c>
      <c r="E60" s="241">
        <v>0</v>
      </c>
      <c r="F60" s="212">
        <v>0</v>
      </c>
      <c r="G60" s="367">
        <v>0</v>
      </c>
      <c r="H60" s="234">
        <v>0</v>
      </c>
      <c r="I60" s="256" t="e">
        <v>#DIV/0!</v>
      </c>
      <c r="J60" s="212">
        <v>0</v>
      </c>
      <c r="K60" s="256" t="e">
        <v>#DIV/0!</v>
      </c>
      <c r="L60" s="212">
        <v>0</v>
      </c>
      <c r="M60" s="256" t="e">
        <v>#DIV/0!</v>
      </c>
      <c r="N60" s="241">
        <v>0</v>
      </c>
      <c r="O60" s="262">
        <v>0</v>
      </c>
      <c r="P60" s="241">
        <v>0</v>
      </c>
      <c r="Q60" s="367">
        <v>0</v>
      </c>
      <c r="R60" s="234">
        <v>0</v>
      </c>
      <c r="S60" s="256">
        <v>0</v>
      </c>
      <c r="T60" s="212">
        <v>0</v>
      </c>
      <c r="U60" s="256">
        <v>0</v>
      </c>
      <c r="V60" s="212">
        <v>0</v>
      </c>
      <c r="W60" s="256">
        <v>0</v>
      </c>
      <c r="X60" s="241">
        <v>0</v>
      </c>
      <c r="Y60" s="262">
        <v>0</v>
      </c>
      <c r="Z60" s="241">
        <v>0</v>
      </c>
      <c r="AA60" s="367">
        <v>0</v>
      </c>
      <c r="AB60" s="234">
        <v>0</v>
      </c>
      <c r="AC60" s="256">
        <v>0</v>
      </c>
      <c r="AD60" s="212">
        <v>0</v>
      </c>
      <c r="AE60" s="256">
        <v>0</v>
      </c>
      <c r="AF60" s="212">
        <v>0</v>
      </c>
      <c r="AG60" s="256">
        <v>0</v>
      </c>
      <c r="AH60" s="241">
        <v>0</v>
      </c>
      <c r="AI60" s="262">
        <v>0</v>
      </c>
      <c r="AJ60" s="241">
        <v>0</v>
      </c>
      <c r="AK60" s="367">
        <v>0</v>
      </c>
      <c r="AL60" s="234">
        <v>0</v>
      </c>
      <c r="AM60" s="256">
        <v>0</v>
      </c>
      <c r="AN60" s="212">
        <v>0</v>
      </c>
      <c r="AO60" s="256">
        <v>0</v>
      </c>
      <c r="AP60" s="212">
        <v>0</v>
      </c>
      <c r="AQ60" s="256">
        <v>0</v>
      </c>
      <c r="AR60" s="241">
        <v>0</v>
      </c>
      <c r="AS60" s="262">
        <v>0</v>
      </c>
      <c r="AT60" s="241">
        <v>0</v>
      </c>
      <c r="AU60" s="367">
        <v>0</v>
      </c>
      <c r="AV60" s="234">
        <v>0</v>
      </c>
      <c r="AW60" s="256">
        <v>0</v>
      </c>
      <c r="AX60" s="212">
        <v>0</v>
      </c>
      <c r="AY60" s="256">
        <v>0</v>
      </c>
      <c r="AZ60" s="212">
        <v>0</v>
      </c>
      <c r="BA60" s="256">
        <v>0</v>
      </c>
      <c r="BB60" s="241">
        <v>0</v>
      </c>
      <c r="BC60" s="262">
        <v>0</v>
      </c>
      <c r="BD60" s="241">
        <v>0</v>
      </c>
      <c r="BE60" s="367">
        <v>0</v>
      </c>
      <c r="BF60" s="234">
        <v>0</v>
      </c>
      <c r="BG60" s="256">
        <v>0</v>
      </c>
      <c r="BH60" s="212">
        <v>0</v>
      </c>
      <c r="BI60" s="256">
        <v>0</v>
      </c>
      <c r="BJ60" s="212">
        <v>0</v>
      </c>
      <c r="BK60" s="256">
        <v>0</v>
      </c>
      <c r="BL60" s="241">
        <v>0</v>
      </c>
      <c r="BM60" s="262">
        <v>0</v>
      </c>
      <c r="BN60" s="241">
        <v>0</v>
      </c>
      <c r="BO60" s="367">
        <v>0</v>
      </c>
      <c r="BP60" s="234">
        <v>0</v>
      </c>
      <c r="BQ60" s="256">
        <v>0</v>
      </c>
      <c r="BR60" s="212">
        <v>0</v>
      </c>
      <c r="BS60" s="256">
        <v>0</v>
      </c>
      <c r="BT60" s="212">
        <v>0</v>
      </c>
      <c r="BU60" s="262">
        <v>0</v>
      </c>
      <c r="BV60" s="241">
        <v>0</v>
      </c>
      <c r="BW60" s="373">
        <v>0</v>
      </c>
      <c r="BX60" s="241">
        <v>0</v>
      </c>
      <c r="BY60" s="212">
        <v>0</v>
      </c>
      <c r="BZ60" s="269">
        <v>0</v>
      </c>
      <c r="CA60" s="212">
        <v>0</v>
      </c>
      <c r="CB60" s="242">
        <v>0</v>
      </c>
      <c r="CC60" s="234">
        <v>0</v>
      </c>
      <c r="CD60" s="269">
        <v>0</v>
      </c>
      <c r="CE60" s="212">
        <v>0</v>
      </c>
      <c r="CF60" s="269">
        <v>0</v>
      </c>
      <c r="CG60" s="212">
        <v>0</v>
      </c>
      <c r="CH60" s="274">
        <v>0</v>
      </c>
      <c r="CI60" s="241">
        <v>0</v>
      </c>
      <c r="CJ60" s="373">
        <v>0</v>
      </c>
      <c r="CK60" s="241">
        <v>0</v>
      </c>
      <c r="CL60" s="212">
        <v>0</v>
      </c>
      <c r="CM60" s="269">
        <v>0</v>
      </c>
      <c r="CN60" s="212">
        <v>0</v>
      </c>
      <c r="CO60" s="242">
        <v>0</v>
      </c>
      <c r="CP60" s="234">
        <v>0</v>
      </c>
      <c r="CQ60" s="269">
        <v>0</v>
      </c>
      <c r="CR60" s="212">
        <v>0</v>
      </c>
      <c r="CS60" s="269">
        <v>0</v>
      </c>
      <c r="CT60" s="212">
        <v>0</v>
      </c>
      <c r="CU60" s="274">
        <v>0</v>
      </c>
      <c r="CV60" s="241">
        <v>0</v>
      </c>
      <c r="CW60" s="373">
        <v>0</v>
      </c>
      <c r="CX60" s="241">
        <v>0</v>
      </c>
      <c r="CY60" s="212">
        <v>0</v>
      </c>
      <c r="CZ60" s="269">
        <v>0</v>
      </c>
      <c r="DA60" s="212">
        <v>0</v>
      </c>
      <c r="DB60" s="242">
        <v>0</v>
      </c>
      <c r="DC60" s="234">
        <v>0</v>
      </c>
      <c r="DD60" s="269">
        <v>0</v>
      </c>
      <c r="DE60" s="212">
        <v>0</v>
      </c>
      <c r="DF60" s="269">
        <v>0</v>
      </c>
      <c r="DG60" s="212">
        <v>0</v>
      </c>
      <c r="DH60" s="274">
        <v>0</v>
      </c>
      <c r="DI60" s="241">
        <v>0</v>
      </c>
      <c r="DJ60" s="373">
        <v>0</v>
      </c>
      <c r="DK60" s="241">
        <v>0</v>
      </c>
      <c r="DL60" s="212">
        <v>0</v>
      </c>
      <c r="DM60" s="269">
        <v>0</v>
      </c>
      <c r="DN60" s="212">
        <v>0</v>
      </c>
      <c r="DO60" s="242">
        <v>0</v>
      </c>
      <c r="DP60" s="234">
        <v>0</v>
      </c>
      <c r="DQ60" s="269">
        <v>0</v>
      </c>
      <c r="DR60" s="212">
        <v>0</v>
      </c>
      <c r="DS60" s="269">
        <v>0</v>
      </c>
      <c r="DT60" s="212">
        <v>0</v>
      </c>
      <c r="DU60" s="274">
        <v>0</v>
      </c>
      <c r="DV60" s="241">
        <v>0</v>
      </c>
      <c r="DW60" s="373">
        <v>0</v>
      </c>
      <c r="DX60" s="241">
        <v>0</v>
      </c>
      <c r="DY60" s="212">
        <v>0</v>
      </c>
      <c r="DZ60" s="269">
        <v>0</v>
      </c>
      <c r="EA60" s="212">
        <v>0</v>
      </c>
      <c r="EB60" s="242">
        <v>0</v>
      </c>
      <c r="EC60" s="234">
        <v>0</v>
      </c>
      <c r="ED60" s="269">
        <v>0</v>
      </c>
      <c r="EE60" s="212">
        <v>0</v>
      </c>
      <c r="EF60" s="269">
        <v>0</v>
      </c>
      <c r="EG60" s="212">
        <v>0</v>
      </c>
      <c r="EH60" s="274">
        <v>0</v>
      </c>
      <c r="EI60" s="241">
        <v>0</v>
      </c>
      <c r="EJ60" s="373">
        <v>0</v>
      </c>
      <c r="EK60" s="241">
        <v>0</v>
      </c>
      <c r="EL60" s="212">
        <v>0</v>
      </c>
      <c r="EM60" s="269">
        <v>0</v>
      </c>
      <c r="EN60" s="212">
        <v>0</v>
      </c>
      <c r="EO60" s="242">
        <v>0</v>
      </c>
      <c r="EP60" s="234">
        <v>0</v>
      </c>
      <c r="EQ60" s="269">
        <v>0</v>
      </c>
      <c r="ER60" s="212">
        <v>0</v>
      </c>
      <c r="ES60" s="269">
        <v>0</v>
      </c>
      <c r="ET60" s="212">
        <v>0</v>
      </c>
      <c r="EU60" s="274">
        <v>0</v>
      </c>
      <c r="EV60" s="397">
        <v>0</v>
      </c>
      <c r="EW60" s="419">
        <v>0</v>
      </c>
      <c r="EX60" s="212">
        <v>0</v>
      </c>
      <c r="EY60" s="257">
        <v>0</v>
      </c>
      <c r="EZ60" s="269">
        <v>0</v>
      </c>
      <c r="FA60" s="212">
        <v>0</v>
      </c>
      <c r="FB60" s="242">
        <v>0</v>
      </c>
      <c r="FC60" s="260">
        <v>0</v>
      </c>
      <c r="FD60" s="269">
        <v>0</v>
      </c>
      <c r="FE60" s="257">
        <v>0</v>
      </c>
      <c r="FF60" s="269">
        <v>0</v>
      </c>
      <c r="FG60" s="271">
        <v>0</v>
      </c>
      <c r="FH60" s="397">
        <v>0</v>
      </c>
      <c r="FI60" s="419">
        <v>0</v>
      </c>
      <c r="FJ60" s="212">
        <v>0</v>
      </c>
      <c r="FK60" s="257">
        <v>0</v>
      </c>
      <c r="FL60" s="269">
        <v>0</v>
      </c>
      <c r="FM60" s="212">
        <v>0</v>
      </c>
      <c r="FN60" s="242">
        <v>0</v>
      </c>
      <c r="FO60" s="260">
        <v>0</v>
      </c>
      <c r="FP60" s="269">
        <v>0</v>
      </c>
      <c r="FQ60" s="257">
        <v>0</v>
      </c>
      <c r="FR60" s="269">
        <v>0</v>
      </c>
      <c r="FS60" s="271">
        <v>0</v>
      </c>
      <c r="FT60" s="397">
        <v>0</v>
      </c>
      <c r="FU60" s="419">
        <v>0</v>
      </c>
      <c r="FV60" s="212">
        <v>0</v>
      </c>
      <c r="FW60" s="257">
        <v>0</v>
      </c>
      <c r="FX60" s="269">
        <v>0</v>
      </c>
      <c r="FY60" s="212">
        <v>0</v>
      </c>
      <c r="FZ60" s="427">
        <v>0</v>
      </c>
      <c r="GA60" s="260">
        <v>0</v>
      </c>
      <c r="GB60" s="269">
        <v>0</v>
      </c>
      <c r="GC60" s="257">
        <v>0</v>
      </c>
      <c r="GD60" s="269">
        <v>0</v>
      </c>
      <c r="GE60" s="271">
        <v>0</v>
      </c>
      <c r="GF60" s="397">
        <v>19313790.245999999</v>
      </c>
      <c r="GG60" s="419">
        <v>33134310</v>
      </c>
      <c r="GH60" s="212">
        <v>21798510</v>
      </c>
      <c r="GI60" s="257">
        <v>0.13429465776953944</v>
      </c>
      <c r="GJ60" s="269">
        <v>0</v>
      </c>
      <c r="GK60" s="242">
        <v>21798510</v>
      </c>
      <c r="GL60" s="234">
        <v>20460741.899000004</v>
      </c>
      <c r="GM60" s="257">
        <v>93.863029624501877</v>
      </c>
      <c r="GN60" s="266">
        <v>770035.03199999919</v>
      </c>
      <c r="GO60" s="257">
        <v>3.5325122313405788</v>
      </c>
      <c r="GP60" s="266">
        <v>21230776.931000002</v>
      </c>
      <c r="GQ60" s="271">
        <v>97.395541855842453</v>
      </c>
      <c r="GR60" s="397">
        <v>33010639.952</v>
      </c>
      <c r="GS60" s="419">
        <v>35284290.002999999</v>
      </c>
      <c r="GT60" s="212">
        <v>35813252.717999995</v>
      </c>
      <c r="GU60" s="257">
        <v>0.17331833365618216</v>
      </c>
      <c r="GV60" s="266">
        <v>0</v>
      </c>
      <c r="GW60" s="242">
        <v>35813252.717999995</v>
      </c>
      <c r="GX60" s="234">
        <v>33710782.430999994</v>
      </c>
      <c r="GY60" s="257">
        <v>94.129351210974249</v>
      </c>
      <c r="GZ60" s="266">
        <v>532568.13300000224</v>
      </c>
      <c r="HA60" s="257">
        <v>1.4870699882904792</v>
      </c>
      <c r="HB60" s="266">
        <v>34243350.563999996</v>
      </c>
      <c r="HC60" s="271">
        <v>95.616421199264721</v>
      </c>
      <c r="HD60" s="397">
        <v>18059102.602000002</v>
      </c>
      <c r="HE60" s="419">
        <v>56847832</v>
      </c>
      <c r="HF60" s="212">
        <v>71744397.152999997</v>
      </c>
      <c r="HG60" s="257">
        <v>0.37406412222879676</v>
      </c>
      <c r="HH60" s="266">
        <v>0</v>
      </c>
      <c r="HI60" s="242">
        <v>71744397.152999997</v>
      </c>
      <c r="HJ60" s="234">
        <v>56262736.751000002</v>
      </c>
      <c r="HK60" s="257">
        <v>78.421087894871761</v>
      </c>
      <c r="HL60" s="266">
        <v>12333208.085999999</v>
      </c>
      <c r="HM60" s="257">
        <v>17.190482567856222</v>
      </c>
      <c r="HN60" s="266">
        <v>68595944.836999997</v>
      </c>
      <c r="HO60" s="271">
        <v>95.611570462727983</v>
      </c>
      <c r="HP60" s="397">
        <v>17792809.662999999</v>
      </c>
      <c r="HQ60" s="419">
        <v>81910178</v>
      </c>
      <c r="HR60" s="212">
        <v>87039220.282000005</v>
      </c>
      <c r="HS60" s="257">
        <v>0.42453513939909349</v>
      </c>
      <c r="HT60" s="266">
        <v>0</v>
      </c>
      <c r="HU60" s="242">
        <v>87039220.282000005</v>
      </c>
      <c r="HV60" s="234">
        <v>71471138.343999997</v>
      </c>
      <c r="HW60" s="257">
        <v>82.113716221766822</v>
      </c>
      <c r="HX60" s="266">
        <v>9867241.2939999998</v>
      </c>
      <c r="HY60" s="257">
        <v>11.33654605594</v>
      </c>
      <c r="HZ60" s="266">
        <v>81338379.637999997</v>
      </c>
      <c r="IA60" s="271">
        <v>93.450262277706813</v>
      </c>
      <c r="IB60" s="397">
        <v>21620364.646000002</v>
      </c>
      <c r="IC60" s="419">
        <v>137662006</v>
      </c>
      <c r="ID60" s="212">
        <v>146838087.787</v>
      </c>
      <c r="IE60" s="257">
        <v>0.60550654179851482</v>
      </c>
      <c r="IF60" s="266">
        <v>0</v>
      </c>
      <c r="IG60" s="242">
        <v>146838087.787</v>
      </c>
      <c r="IH60" s="234">
        <v>125761425.046</v>
      </c>
      <c r="II60" s="257">
        <v>85.646324425326668</v>
      </c>
      <c r="IJ60" s="266">
        <v>14824272.183999985</v>
      </c>
      <c r="IK60" s="257">
        <v>10.095658699603701</v>
      </c>
      <c r="IL60" s="266">
        <v>140585697.22999999</v>
      </c>
      <c r="IM60" s="271">
        <v>95.741983124930371</v>
      </c>
      <c r="IN60" s="397">
        <v>15254485.465</v>
      </c>
      <c r="IO60" s="419">
        <v>140950396</v>
      </c>
      <c r="IP60" s="212">
        <v>140950396</v>
      </c>
      <c r="IQ60" s="257">
        <v>0.65232856250413096</v>
      </c>
      <c r="IR60" s="266">
        <v>0</v>
      </c>
      <c r="IS60" s="242">
        <v>140950396</v>
      </c>
      <c r="IT60" s="234">
        <v>109651642.69399999</v>
      </c>
      <c r="IU60" s="257">
        <v>77.794490690185782</v>
      </c>
      <c r="IV60" s="266">
        <v>16444424.699000016</v>
      </c>
      <c r="IW60" s="257">
        <v>11.666816955235809</v>
      </c>
      <c r="IX60" s="266">
        <v>126096067.39300001</v>
      </c>
      <c r="IY60" s="271">
        <v>89.461307645421599</v>
      </c>
    </row>
    <row r="61" spans="1:259" ht="14.1" customHeight="1" x14ac:dyDescent="0.2">
      <c r="A61" s="202">
        <v>226</v>
      </c>
      <c r="B61" s="249" t="s">
        <v>194</v>
      </c>
      <c r="C61" s="241">
        <v>0</v>
      </c>
      <c r="D61" s="240">
        <v>0</v>
      </c>
      <c r="E61" s="241">
        <v>0</v>
      </c>
      <c r="F61" s="212">
        <v>0</v>
      </c>
      <c r="G61" s="367">
        <v>0</v>
      </c>
      <c r="H61" s="234">
        <v>0</v>
      </c>
      <c r="I61" s="256" t="e">
        <v>#DIV/0!</v>
      </c>
      <c r="J61" s="212">
        <v>0</v>
      </c>
      <c r="K61" s="256" t="e">
        <v>#DIV/0!</v>
      </c>
      <c r="L61" s="212">
        <v>0</v>
      </c>
      <c r="M61" s="256" t="e">
        <v>#DIV/0!</v>
      </c>
      <c r="N61" s="241">
        <v>0</v>
      </c>
      <c r="O61" s="262">
        <v>0</v>
      </c>
      <c r="P61" s="241">
        <v>0</v>
      </c>
      <c r="Q61" s="367">
        <v>0</v>
      </c>
      <c r="R61" s="234">
        <v>0</v>
      </c>
      <c r="S61" s="256">
        <v>0</v>
      </c>
      <c r="T61" s="212">
        <v>0</v>
      </c>
      <c r="U61" s="256">
        <v>0</v>
      </c>
      <c r="V61" s="212">
        <v>0</v>
      </c>
      <c r="W61" s="256">
        <v>0</v>
      </c>
      <c r="X61" s="241">
        <v>0</v>
      </c>
      <c r="Y61" s="262">
        <v>0</v>
      </c>
      <c r="Z61" s="241">
        <v>0</v>
      </c>
      <c r="AA61" s="367">
        <v>0</v>
      </c>
      <c r="AB61" s="234">
        <v>0</v>
      </c>
      <c r="AC61" s="256">
        <v>0</v>
      </c>
      <c r="AD61" s="212">
        <v>0</v>
      </c>
      <c r="AE61" s="256">
        <v>0</v>
      </c>
      <c r="AF61" s="212">
        <v>0</v>
      </c>
      <c r="AG61" s="256">
        <v>0</v>
      </c>
      <c r="AH61" s="241">
        <v>0</v>
      </c>
      <c r="AI61" s="262">
        <v>0</v>
      </c>
      <c r="AJ61" s="241">
        <v>0</v>
      </c>
      <c r="AK61" s="367">
        <v>0</v>
      </c>
      <c r="AL61" s="234">
        <v>0</v>
      </c>
      <c r="AM61" s="256">
        <v>0</v>
      </c>
      <c r="AN61" s="212">
        <v>0</v>
      </c>
      <c r="AO61" s="256">
        <v>0</v>
      </c>
      <c r="AP61" s="212">
        <v>0</v>
      </c>
      <c r="AQ61" s="256">
        <v>0</v>
      </c>
      <c r="AR61" s="241">
        <v>0</v>
      </c>
      <c r="AS61" s="262">
        <v>0</v>
      </c>
      <c r="AT61" s="241">
        <v>0</v>
      </c>
      <c r="AU61" s="367">
        <v>0</v>
      </c>
      <c r="AV61" s="234">
        <v>0</v>
      </c>
      <c r="AW61" s="256">
        <v>0</v>
      </c>
      <c r="AX61" s="212">
        <v>0</v>
      </c>
      <c r="AY61" s="256">
        <v>0</v>
      </c>
      <c r="AZ61" s="212">
        <v>0</v>
      </c>
      <c r="BA61" s="256">
        <v>0</v>
      </c>
      <c r="BB61" s="241">
        <v>0</v>
      </c>
      <c r="BC61" s="262">
        <v>0</v>
      </c>
      <c r="BD61" s="241">
        <v>0</v>
      </c>
      <c r="BE61" s="367">
        <v>0</v>
      </c>
      <c r="BF61" s="234">
        <v>0</v>
      </c>
      <c r="BG61" s="256">
        <v>0</v>
      </c>
      <c r="BH61" s="212">
        <v>0</v>
      </c>
      <c r="BI61" s="256">
        <v>0</v>
      </c>
      <c r="BJ61" s="212">
        <v>0</v>
      </c>
      <c r="BK61" s="256">
        <v>0</v>
      </c>
      <c r="BL61" s="241">
        <v>0</v>
      </c>
      <c r="BM61" s="262">
        <v>0</v>
      </c>
      <c r="BN61" s="241">
        <v>0</v>
      </c>
      <c r="BO61" s="367">
        <v>0</v>
      </c>
      <c r="BP61" s="234">
        <v>0</v>
      </c>
      <c r="BQ61" s="256">
        <v>0</v>
      </c>
      <c r="BR61" s="212">
        <v>0</v>
      </c>
      <c r="BS61" s="256">
        <v>0</v>
      </c>
      <c r="BT61" s="212">
        <v>0</v>
      </c>
      <c r="BU61" s="262">
        <v>0</v>
      </c>
      <c r="BV61" s="241">
        <v>0</v>
      </c>
      <c r="BW61" s="373">
        <v>0</v>
      </c>
      <c r="BX61" s="241">
        <v>0</v>
      </c>
      <c r="BY61" s="212">
        <v>0</v>
      </c>
      <c r="BZ61" s="269">
        <v>0</v>
      </c>
      <c r="CA61" s="212">
        <v>0</v>
      </c>
      <c r="CB61" s="242">
        <v>0</v>
      </c>
      <c r="CC61" s="234">
        <v>0</v>
      </c>
      <c r="CD61" s="269">
        <v>0</v>
      </c>
      <c r="CE61" s="212">
        <v>0</v>
      </c>
      <c r="CF61" s="269">
        <v>0</v>
      </c>
      <c r="CG61" s="212">
        <v>0</v>
      </c>
      <c r="CH61" s="274">
        <v>0</v>
      </c>
      <c r="CI61" s="241">
        <v>0</v>
      </c>
      <c r="CJ61" s="373">
        <v>0</v>
      </c>
      <c r="CK61" s="241">
        <v>0</v>
      </c>
      <c r="CL61" s="212">
        <v>0</v>
      </c>
      <c r="CM61" s="269">
        <v>0</v>
      </c>
      <c r="CN61" s="212">
        <v>0</v>
      </c>
      <c r="CO61" s="242">
        <v>0</v>
      </c>
      <c r="CP61" s="234">
        <v>0</v>
      </c>
      <c r="CQ61" s="269">
        <v>0</v>
      </c>
      <c r="CR61" s="212">
        <v>0</v>
      </c>
      <c r="CS61" s="269">
        <v>0</v>
      </c>
      <c r="CT61" s="212">
        <v>0</v>
      </c>
      <c r="CU61" s="274">
        <v>0</v>
      </c>
      <c r="CV61" s="241">
        <v>0</v>
      </c>
      <c r="CW61" s="373">
        <v>0</v>
      </c>
      <c r="CX61" s="241">
        <v>0</v>
      </c>
      <c r="CY61" s="212">
        <v>0</v>
      </c>
      <c r="CZ61" s="269">
        <v>0</v>
      </c>
      <c r="DA61" s="212">
        <v>0</v>
      </c>
      <c r="DB61" s="242">
        <v>0</v>
      </c>
      <c r="DC61" s="234">
        <v>0</v>
      </c>
      <c r="DD61" s="269">
        <v>0</v>
      </c>
      <c r="DE61" s="212">
        <v>0</v>
      </c>
      <c r="DF61" s="269">
        <v>0</v>
      </c>
      <c r="DG61" s="212">
        <v>0</v>
      </c>
      <c r="DH61" s="274">
        <v>0</v>
      </c>
      <c r="DI61" s="241">
        <v>0</v>
      </c>
      <c r="DJ61" s="373">
        <v>0</v>
      </c>
      <c r="DK61" s="241">
        <v>0</v>
      </c>
      <c r="DL61" s="212">
        <v>0</v>
      </c>
      <c r="DM61" s="269">
        <v>0</v>
      </c>
      <c r="DN61" s="212">
        <v>0</v>
      </c>
      <c r="DO61" s="242">
        <v>0</v>
      </c>
      <c r="DP61" s="234">
        <v>0</v>
      </c>
      <c r="DQ61" s="269">
        <v>0</v>
      </c>
      <c r="DR61" s="212">
        <v>0</v>
      </c>
      <c r="DS61" s="269">
        <v>0</v>
      </c>
      <c r="DT61" s="212">
        <v>0</v>
      </c>
      <c r="DU61" s="274">
        <v>0</v>
      </c>
      <c r="DV61" s="241">
        <v>0</v>
      </c>
      <c r="DW61" s="373">
        <v>0</v>
      </c>
      <c r="DX61" s="241">
        <v>0</v>
      </c>
      <c r="DY61" s="212">
        <v>0</v>
      </c>
      <c r="DZ61" s="269">
        <v>0</v>
      </c>
      <c r="EA61" s="212">
        <v>0</v>
      </c>
      <c r="EB61" s="242">
        <v>0</v>
      </c>
      <c r="EC61" s="234">
        <v>0</v>
      </c>
      <c r="ED61" s="269">
        <v>0</v>
      </c>
      <c r="EE61" s="212">
        <v>0</v>
      </c>
      <c r="EF61" s="269">
        <v>0</v>
      </c>
      <c r="EG61" s="212">
        <v>0</v>
      </c>
      <c r="EH61" s="274">
        <v>0</v>
      </c>
      <c r="EI61" s="241">
        <v>25012654.306000002</v>
      </c>
      <c r="EJ61" s="373">
        <v>85.835266560532546</v>
      </c>
      <c r="EK61" s="241">
        <v>26376394.351999998</v>
      </c>
      <c r="EL61" s="212">
        <v>29140300.145</v>
      </c>
      <c r="EM61" s="269">
        <v>0.18596298640760489</v>
      </c>
      <c r="EN61" s="212">
        <v>0</v>
      </c>
      <c r="EO61" s="242">
        <v>29140300.145</v>
      </c>
      <c r="EP61" s="234">
        <v>23945516.507800002</v>
      </c>
      <c r="EQ61" s="269">
        <v>82.173197903415087</v>
      </c>
      <c r="ER61" s="212">
        <v>3860319.2991999984</v>
      </c>
      <c r="ES61" s="269">
        <v>13.247355998364233</v>
      </c>
      <c r="ET61" s="212">
        <v>27805835.807</v>
      </c>
      <c r="EU61" s="274">
        <v>95.420553901779314</v>
      </c>
      <c r="EV61" s="397">
        <v>26504533.09</v>
      </c>
      <c r="EW61" s="419">
        <v>31257111.899999999</v>
      </c>
      <c r="EX61" s="212">
        <v>34882503.401000001</v>
      </c>
      <c r="EY61" s="257">
        <v>0.20504128062591337</v>
      </c>
      <c r="EZ61" s="269">
        <v>0</v>
      </c>
      <c r="FA61" s="212">
        <v>34882503.401000001</v>
      </c>
      <c r="FB61" s="242">
        <v>24725816.208999999</v>
      </c>
      <c r="FC61" s="260">
        <v>70.883147131840218</v>
      </c>
      <c r="FD61" s="269">
        <v>7127428.7650000006</v>
      </c>
      <c r="FE61" s="257">
        <v>20.432675611222542</v>
      </c>
      <c r="FF61" s="269">
        <v>31853244.973999999</v>
      </c>
      <c r="FG61" s="271">
        <v>91.315822743062753</v>
      </c>
      <c r="FH61" s="397">
        <v>41885260.976000004</v>
      </c>
      <c r="FI61" s="419">
        <v>47184223</v>
      </c>
      <c r="FJ61" s="212">
        <v>51586177.164999999</v>
      </c>
      <c r="FK61" s="257">
        <v>0.2665865623814419</v>
      </c>
      <c r="FL61" s="269">
        <v>0</v>
      </c>
      <c r="FM61" s="212">
        <v>51586177.164999999</v>
      </c>
      <c r="FN61" s="242">
        <v>40804013.029999994</v>
      </c>
      <c r="FO61" s="260">
        <v>79.09873394860621</v>
      </c>
      <c r="FP61" s="269">
        <v>9363020.4700000025</v>
      </c>
      <c r="FQ61" s="257">
        <v>18.150250676750264</v>
      </c>
      <c r="FR61" s="269">
        <v>50167033.5</v>
      </c>
      <c r="FS61" s="271">
        <v>97.248984625356471</v>
      </c>
      <c r="FT61" s="397">
        <v>622392.64300000004</v>
      </c>
      <c r="FU61" s="419">
        <v>67629261</v>
      </c>
      <c r="FV61" s="212">
        <v>62367613.952999994</v>
      </c>
      <c r="FW61" s="257">
        <v>0.39225347737074201</v>
      </c>
      <c r="FX61" s="269">
        <v>0</v>
      </c>
      <c r="FY61" s="212">
        <v>62367613.952999994</v>
      </c>
      <c r="FZ61" s="427">
        <v>41267775.335000008</v>
      </c>
      <c r="GA61" s="260">
        <v>66.16859732055687</v>
      </c>
      <c r="GB61" s="269">
        <v>10955048.775999997</v>
      </c>
      <c r="GC61" s="257">
        <v>17.565284418697949</v>
      </c>
      <c r="GD61" s="269">
        <v>52222824.111000001</v>
      </c>
      <c r="GE61" s="271">
        <v>83.733881739254812</v>
      </c>
      <c r="GF61" s="397">
        <v>41164453.781999998</v>
      </c>
      <c r="GG61" s="419">
        <v>70057877.998999998</v>
      </c>
      <c r="GH61" s="212">
        <v>62165769.133999996</v>
      </c>
      <c r="GI61" s="257">
        <v>0.38298630001916312</v>
      </c>
      <c r="GJ61" s="269">
        <v>0</v>
      </c>
      <c r="GK61" s="242">
        <v>62165769.133999996</v>
      </c>
      <c r="GL61" s="234">
        <v>41374270.647999994</v>
      </c>
      <c r="GM61" s="257">
        <v>66.554747450830433</v>
      </c>
      <c r="GN61" s="266">
        <v>12514434.831000008</v>
      </c>
      <c r="GO61" s="257">
        <v>20.130748811335071</v>
      </c>
      <c r="GP61" s="266">
        <v>53888705.479000002</v>
      </c>
      <c r="GQ61" s="271">
        <v>86.685496262165501</v>
      </c>
      <c r="GR61" s="397">
        <v>39980476.961000003</v>
      </c>
      <c r="GS61" s="419">
        <v>62095160.009999998</v>
      </c>
      <c r="GT61" s="212">
        <v>59369598.7042</v>
      </c>
      <c r="GU61" s="257">
        <v>0.2873193339424438</v>
      </c>
      <c r="GV61" s="266">
        <v>0</v>
      </c>
      <c r="GW61" s="242">
        <v>59369598.7042</v>
      </c>
      <c r="GX61" s="234">
        <v>41094358.937000006</v>
      </c>
      <c r="GY61" s="257">
        <v>69.217848585681708</v>
      </c>
      <c r="GZ61" s="266">
        <v>8580392.9599999972</v>
      </c>
      <c r="HA61" s="257">
        <v>14.452502875672954</v>
      </c>
      <c r="HB61" s="266">
        <v>49674751.897</v>
      </c>
      <c r="HC61" s="271">
        <v>83.670351461354656</v>
      </c>
      <c r="HD61" s="397">
        <v>2810075.9499999997</v>
      </c>
      <c r="HE61" s="419">
        <v>46376854</v>
      </c>
      <c r="HF61" s="212">
        <v>47111407.942000002</v>
      </c>
      <c r="HG61" s="257">
        <v>0.24563154975301232</v>
      </c>
      <c r="HH61" s="266">
        <v>0</v>
      </c>
      <c r="HI61" s="242">
        <v>47111407.942000002</v>
      </c>
      <c r="HJ61" s="234">
        <v>37363968.569000006</v>
      </c>
      <c r="HK61" s="257">
        <v>79.309810937936092</v>
      </c>
      <c r="HL61" s="266">
        <v>6972780.9859999977</v>
      </c>
      <c r="HM61" s="257">
        <v>14.800621103458333</v>
      </c>
      <c r="HN61" s="266">
        <v>44336749.555000007</v>
      </c>
      <c r="HO61" s="271">
        <v>94.110432041394418</v>
      </c>
      <c r="HP61" s="397">
        <v>3869846.179</v>
      </c>
      <c r="HQ61" s="419">
        <v>52414767</v>
      </c>
      <c r="HR61" s="212">
        <v>51232424.708999999</v>
      </c>
      <c r="HS61" s="257">
        <v>0.24988694171570883</v>
      </c>
      <c r="HT61" s="266">
        <v>0</v>
      </c>
      <c r="HU61" s="242">
        <v>51232424.708999999</v>
      </c>
      <c r="HV61" s="234">
        <v>39317829.420999996</v>
      </c>
      <c r="HW61" s="257">
        <v>76.744033967404704</v>
      </c>
      <c r="HX61" s="266">
        <v>6719022.2680000067</v>
      </c>
      <c r="HY61" s="257">
        <v>13.114784838242638</v>
      </c>
      <c r="HZ61" s="266">
        <v>46036851.689000003</v>
      </c>
      <c r="IA61" s="271">
        <v>89.858818805647331</v>
      </c>
      <c r="IB61" s="397">
        <v>2804994.4564199983</v>
      </c>
      <c r="IC61" s="419">
        <v>53534907</v>
      </c>
      <c r="ID61" s="212">
        <v>53934134.131999999</v>
      </c>
      <c r="IE61" s="257">
        <v>0.22240463312581915</v>
      </c>
      <c r="IF61" s="266">
        <v>0</v>
      </c>
      <c r="IG61" s="242">
        <v>53934134.131999999</v>
      </c>
      <c r="IH61" s="234">
        <v>43417232.328000002</v>
      </c>
      <c r="II61" s="257">
        <v>80.500471596965625</v>
      </c>
      <c r="IJ61" s="266">
        <v>5720286.4230000004</v>
      </c>
      <c r="IK61" s="257">
        <v>10.606059622650104</v>
      </c>
      <c r="IL61" s="266">
        <v>49137518.751000002</v>
      </c>
      <c r="IM61" s="271">
        <v>91.106531219615732</v>
      </c>
      <c r="IN61" s="397">
        <v>3211848.9432200012</v>
      </c>
      <c r="IO61" s="419">
        <v>52430634</v>
      </c>
      <c r="IP61" s="212">
        <v>52632510</v>
      </c>
      <c r="IQ61" s="257">
        <v>0.2435870388706414</v>
      </c>
      <c r="IR61" s="266">
        <v>0</v>
      </c>
      <c r="IS61" s="242">
        <v>52632510</v>
      </c>
      <c r="IT61" s="234">
        <v>41936065.903999999</v>
      </c>
      <c r="IU61" s="257">
        <v>79.677115729422738</v>
      </c>
      <c r="IV61" s="266">
        <v>6008241.6530000046</v>
      </c>
      <c r="IW61" s="257">
        <v>11.415457201262118</v>
      </c>
      <c r="IX61" s="266">
        <v>47944307.557000004</v>
      </c>
      <c r="IY61" s="271">
        <v>91.092572930684867</v>
      </c>
    </row>
    <row r="62" spans="1:259" ht="14.1" customHeight="1" x14ac:dyDescent="0.2">
      <c r="A62" s="202">
        <v>227</v>
      </c>
      <c r="B62" s="249" t="s">
        <v>193</v>
      </c>
      <c r="C62" s="241">
        <v>0</v>
      </c>
      <c r="D62" s="240">
        <v>0</v>
      </c>
      <c r="E62" s="241">
        <v>0</v>
      </c>
      <c r="F62" s="212">
        <v>0</v>
      </c>
      <c r="G62" s="367">
        <v>0</v>
      </c>
      <c r="H62" s="234">
        <v>0</v>
      </c>
      <c r="I62" s="256" t="e">
        <v>#DIV/0!</v>
      </c>
      <c r="J62" s="212">
        <v>0</v>
      </c>
      <c r="K62" s="256" t="e">
        <v>#DIV/0!</v>
      </c>
      <c r="L62" s="212">
        <v>0</v>
      </c>
      <c r="M62" s="256" t="e">
        <v>#DIV/0!</v>
      </c>
      <c r="N62" s="241">
        <v>0</v>
      </c>
      <c r="O62" s="262">
        <v>0</v>
      </c>
      <c r="P62" s="241">
        <v>0</v>
      </c>
      <c r="Q62" s="367">
        <v>0</v>
      </c>
      <c r="R62" s="234">
        <v>0</v>
      </c>
      <c r="S62" s="256">
        <v>0</v>
      </c>
      <c r="T62" s="212">
        <v>0</v>
      </c>
      <c r="U62" s="256">
        <v>0</v>
      </c>
      <c r="V62" s="212">
        <v>0</v>
      </c>
      <c r="W62" s="256">
        <v>0</v>
      </c>
      <c r="X62" s="241">
        <v>0</v>
      </c>
      <c r="Y62" s="262">
        <v>0</v>
      </c>
      <c r="Z62" s="241">
        <v>0</v>
      </c>
      <c r="AA62" s="367">
        <v>0</v>
      </c>
      <c r="AB62" s="234">
        <v>0</v>
      </c>
      <c r="AC62" s="256">
        <v>0</v>
      </c>
      <c r="AD62" s="212">
        <v>0</v>
      </c>
      <c r="AE62" s="256">
        <v>0</v>
      </c>
      <c r="AF62" s="212">
        <v>0</v>
      </c>
      <c r="AG62" s="256">
        <v>0</v>
      </c>
      <c r="AH62" s="241">
        <v>0</v>
      </c>
      <c r="AI62" s="262">
        <v>0</v>
      </c>
      <c r="AJ62" s="241">
        <v>0</v>
      </c>
      <c r="AK62" s="367">
        <v>0</v>
      </c>
      <c r="AL62" s="234">
        <v>0</v>
      </c>
      <c r="AM62" s="256">
        <v>0</v>
      </c>
      <c r="AN62" s="212">
        <v>0</v>
      </c>
      <c r="AO62" s="256">
        <v>0</v>
      </c>
      <c r="AP62" s="212">
        <v>0</v>
      </c>
      <c r="AQ62" s="256">
        <v>0</v>
      </c>
      <c r="AR62" s="241">
        <v>0</v>
      </c>
      <c r="AS62" s="262">
        <v>0</v>
      </c>
      <c r="AT62" s="241">
        <v>0</v>
      </c>
      <c r="AU62" s="367">
        <v>0</v>
      </c>
      <c r="AV62" s="234">
        <v>0</v>
      </c>
      <c r="AW62" s="256">
        <v>0</v>
      </c>
      <c r="AX62" s="212">
        <v>0</v>
      </c>
      <c r="AY62" s="256">
        <v>0</v>
      </c>
      <c r="AZ62" s="212">
        <v>0</v>
      </c>
      <c r="BA62" s="256">
        <v>0</v>
      </c>
      <c r="BB62" s="241">
        <v>0</v>
      </c>
      <c r="BC62" s="262">
        <v>0</v>
      </c>
      <c r="BD62" s="241">
        <v>0</v>
      </c>
      <c r="BE62" s="367">
        <v>0</v>
      </c>
      <c r="BF62" s="234">
        <v>0</v>
      </c>
      <c r="BG62" s="256">
        <v>0</v>
      </c>
      <c r="BH62" s="212">
        <v>0</v>
      </c>
      <c r="BI62" s="256">
        <v>0</v>
      </c>
      <c r="BJ62" s="212">
        <v>0</v>
      </c>
      <c r="BK62" s="256">
        <v>0</v>
      </c>
      <c r="BL62" s="241">
        <v>0</v>
      </c>
      <c r="BM62" s="262">
        <v>0</v>
      </c>
      <c r="BN62" s="241">
        <v>0</v>
      </c>
      <c r="BO62" s="367">
        <v>0</v>
      </c>
      <c r="BP62" s="234">
        <v>0</v>
      </c>
      <c r="BQ62" s="256">
        <v>0</v>
      </c>
      <c r="BR62" s="212">
        <v>0</v>
      </c>
      <c r="BS62" s="256">
        <v>0</v>
      </c>
      <c r="BT62" s="212">
        <v>0</v>
      </c>
      <c r="BU62" s="262">
        <v>0</v>
      </c>
      <c r="BV62" s="241">
        <v>0</v>
      </c>
      <c r="BW62" s="373">
        <v>0</v>
      </c>
      <c r="BX62" s="241">
        <v>0</v>
      </c>
      <c r="BY62" s="212">
        <v>0</v>
      </c>
      <c r="BZ62" s="269">
        <v>0</v>
      </c>
      <c r="CA62" s="212">
        <v>0</v>
      </c>
      <c r="CB62" s="242">
        <v>0</v>
      </c>
      <c r="CC62" s="234">
        <v>0</v>
      </c>
      <c r="CD62" s="269">
        <v>0</v>
      </c>
      <c r="CE62" s="212">
        <v>0</v>
      </c>
      <c r="CF62" s="269">
        <v>0</v>
      </c>
      <c r="CG62" s="212">
        <v>0</v>
      </c>
      <c r="CH62" s="274">
        <v>0</v>
      </c>
      <c r="CI62" s="241">
        <v>0</v>
      </c>
      <c r="CJ62" s="373">
        <v>0</v>
      </c>
      <c r="CK62" s="241">
        <v>0</v>
      </c>
      <c r="CL62" s="212">
        <v>0</v>
      </c>
      <c r="CM62" s="269">
        <v>0</v>
      </c>
      <c r="CN62" s="212">
        <v>0</v>
      </c>
      <c r="CO62" s="242">
        <v>0</v>
      </c>
      <c r="CP62" s="234">
        <v>0</v>
      </c>
      <c r="CQ62" s="269">
        <v>0</v>
      </c>
      <c r="CR62" s="212">
        <v>0</v>
      </c>
      <c r="CS62" s="269">
        <v>0</v>
      </c>
      <c r="CT62" s="212">
        <v>0</v>
      </c>
      <c r="CU62" s="274">
        <v>0</v>
      </c>
      <c r="CV62" s="241">
        <v>0</v>
      </c>
      <c r="CW62" s="373">
        <v>0</v>
      </c>
      <c r="CX62" s="241">
        <v>0</v>
      </c>
      <c r="CY62" s="212">
        <v>0</v>
      </c>
      <c r="CZ62" s="269">
        <v>0</v>
      </c>
      <c r="DA62" s="212">
        <v>0</v>
      </c>
      <c r="DB62" s="242">
        <v>0</v>
      </c>
      <c r="DC62" s="234">
        <v>0</v>
      </c>
      <c r="DD62" s="269">
        <v>0</v>
      </c>
      <c r="DE62" s="212">
        <v>0</v>
      </c>
      <c r="DF62" s="269">
        <v>0</v>
      </c>
      <c r="DG62" s="212">
        <v>0</v>
      </c>
      <c r="DH62" s="274">
        <v>0</v>
      </c>
      <c r="DI62" s="241">
        <v>0</v>
      </c>
      <c r="DJ62" s="373">
        <v>0</v>
      </c>
      <c r="DK62" s="241">
        <v>0</v>
      </c>
      <c r="DL62" s="212">
        <v>0</v>
      </c>
      <c r="DM62" s="269">
        <v>0</v>
      </c>
      <c r="DN62" s="212">
        <v>0</v>
      </c>
      <c r="DO62" s="242">
        <v>0</v>
      </c>
      <c r="DP62" s="234">
        <v>0</v>
      </c>
      <c r="DQ62" s="269">
        <v>0</v>
      </c>
      <c r="DR62" s="212">
        <v>0</v>
      </c>
      <c r="DS62" s="269">
        <v>0</v>
      </c>
      <c r="DT62" s="212">
        <v>0</v>
      </c>
      <c r="DU62" s="274">
        <v>0</v>
      </c>
      <c r="DV62" s="241">
        <v>0</v>
      </c>
      <c r="DW62" s="373">
        <v>0</v>
      </c>
      <c r="DX62" s="241">
        <v>0</v>
      </c>
      <c r="DY62" s="212">
        <v>0</v>
      </c>
      <c r="DZ62" s="269">
        <v>0</v>
      </c>
      <c r="EA62" s="212">
        <v>0</v>
      </c>
      <c r="EB62" s="242">
        <v>0</v>
      </c>
      <c r="EC62" s="234">
        <v>0</v>
      </c>
      <c r="ED62" s="269">
        <v>0</v>
      </c>
      <c r="EE62" s="212">
        <v>0</v>
      </c>
      <c r="EF62" s="269">
        <v>0</v>
      </c>
      <c r="EG62" s="212">
        <v>0</v>
      </c>
      <c r="EH62" s="274">
        <v>0</v>
      </c>
      <c r="EI62" s="241">
        <v>35258414.302000009</v>
      </c>
      <c r="EJ62" s="373">
        <v>41.539799693099013</v>
      </c>
      <c r="EK62" s="241">
        <v>90278633.412900001</v>
      </c>
      <c r="EL62" s="212">
        <v>84878633.412900001</v>
      </c>
      <c r="EM62" s="269">
        <v>0.54166511920322569</v>
      </c>
      <c r="EN62" s="212">
        <v>0</v>
      </c>
      <c r="EO62" s="242">
        <v>84878633.412900001</v>
      </c>
      <c r="EP62" s="234">
        <v>24596968.778500002</v>
      </c>
      <c r="EQ62" s="269">
        <v>28.978987749302892</v>
      </c>
      <c r="ER62" s="212">
        <v>53118637.749500006</v>
      </c>
      <c r="ES62" s="269">
        <v>62.581872037335309</v>
      </c>
      <c r="ET62" s="212">
        <v>77715606.528000012</v>
      </c>
      <c r="EU62" s="274">
        <v>91.560859786638204</v>
      </c>
      <c r="EV62" s="397">
        <v>86862066.849999994</v>
      </c>
      <c r="EW62" s="419">
        <v>128999763</v>
      </c>
      <c r="EX62" s="212">
        <v>112466973.62</v>
      </c>
      <c r="EY62" s="257">
        <v>0.66108707950429191</v>
      </c>
      <c r="EZ62" s="269">
        <v>0</v>
      </c>
      <c r="FA62" s="212">
        <v>112466973.62</v>
      </c>
      <c r="FB62" s="242">
        <v>73921529.662</v>
      </c>
      <c r="FC62" s="260">
        <v>65.727321792941467</v>
      </c>
      <c r="FD62" s="269">
        <v>33441747.667000003</v>
      </c>
      <c r="FE62" s="257">
        <v>29.734727085297024</v>
      </c>
      <c r="FF62" s="269">
        <v>107363277.329</v>
      </c>
      <c r="FG62" s="271">
        <v>95.462048878238491</v>
      </c>
      <c r="FH62" s="397">
        <v>201552474.49399999</v>
      </c>
      <c r="FI62" s="419">
        <v>203257883</v>
      </c>
      <c r="FJ62" s="212">
        <v>196541159.19399998</v>
      </c>
      <c r="FK62" s="257">
        <v>1.0156835585704365</v>
      </c>
      <c r="FL62" s="269">
        <v>0</v>
      </c>
      <c r="FM62" s="212">
        <v>196541159.19399998</v>
      </c>
      <c r="FN62" s="242">
        <v>86505563.635000005</v>
      </c>
      <c r="FO62" s="260">
        <v>44.013968366601993</v>
      </c>
      <c r="FP62" s="269">
        <v>51205654.177000001</v>
      </c>
      <c r="FQ62" s="257">
        <v>26.053399902081786</v>
      </c>
      <c r="FR62" s="269">
        <v>137711217.81200001</v>
      </c>
      <c r="FS62" s="271">
        <v>70.067368268683765</v>
      </c>
      <c r="FT62" s="397">
        <v>74676966.033000007</v>
      </c>
      <c r="FU62" s="419">
        <v>236750071.99700001</v>
      </c>
      <c r="FV62" s="212">
        <v>231198083.74000001</v>
      </c>
      <c r="FW62" s="257">
        <v>1.454092060934211</v>
      </c>
      <c r="FX62" s="269">
        <v>0</v>
      </c>
      <c r="FY62" s="212">
        <v>231198083.74000001</v>
      </c>
      <c r="FZ62" s="427">
        <v>136290851.75299999</v>
      </c>
      <c r="GA62" s="260">
        <v>58.94981893806245</v>
      </c>
      <c r="GB62" s="269">
        <v>56565603.072999999</v>
      </c>
      <c r="GC62" s="257">
        <v>24.466294079068735</v>
      </c>
      <c r="GD62" s="269">
        <v>192856454.82599998</v>
      </c>
      <c r="GE62" s="271">
        <v>83.416113017131181</v>
      </c>
      <c r="GF62" s="397">
        <v>199651519.088</v>
      </c>
      <c r="GG62" s="419">
        <v>224144356</v>
      </c>
      <c r="GH62" s="212">
        <v>195723439.97299999</v>
      </c>
      <c r="GI62" s="257">
        <v>1.2057985792905583</v>
      </c>
      <c r="GJ62" s="269">
        <v>0</v>
      </c>
      <c r="GK62" s="242">
        <v>195723439.97299999</v>
      </c>
      <c r="GL62" s="234">
        <v>151286344.43990001</v>
      </c>
      <c r="GM62" s="257">
        <v>77.295976639675828</v>
      </c>
      <c r="GN62" s="266">
        <v>41000138.758999981</v>
      </c>
      <c r="GO62" s="257">
        <v>20.947996195374426</v>
      </c>
      <c r="GP62" s="266">
        <v>192286483.19889998</v>
      </c>
      <c r="GQ62" s="271">
        <v>98.243972835050243</v>
      </c>
      <c r="GR62" s="397">
        <v>115417299.53299999</v>
      </c>
      <c r="GS62" s="419">
        <v>205206289</v>
      </c>
      <c r="GT62" s="212">
        <v>201129843.92199999</v>
      </c>
      <c r="GU62" s="257">
        <v>0.97336842513521282</v>
      </c>
      <c r="GV62" s="266">
        <v>0</v>
      </c>
      <c r="GW62" s="242">
        <v>201129843.92199999</v>
      </c>
      <c r="GX62" s="234">
        <v>70756670.356999993</v>
      </c>
      <c r="GY62" s="257">
        <v>35.179597904147968</v>
      </c>
      <c r="GZ62" s="266">
        <v>36241632.988000013</v>
      </c>
      <c r="HA62" s="257">
        <v>18.019023075488914</v>
      </c>
      <c r="HB62" s="266">
        <v>106998303.345</v>
      </c>
      <c r="HC62" s="271">
        <v>53.198620979636878</v>
      </c>
      <c r="HD62" s="397">
        <v>223138768.06</v>
      </c>
      <c r="HE62" s="419">
        <v>166795279</v>
      </c>
      <c r="HF62" s="212">
        <v>329265754.66499996</v>
      </c>
      <c r="HG62" s="257">
        <v>1.7167404060292577</v>
      </c>
      <c r="HH62" s="266">
        <v>0</v>
      </c>
      <c r="HI62" s="242">
        <v>329265754.66499996</v>
      </c>
      <c r="HJ62" s="234">
        <v>105189902.66599999</v>
      </c>
      <c r="HK62" s="257">
        <v>31.946809279641553</v>
      </c>
      <c r="HL62" s="266">
        <v>137537932.37100002</v>
      </c>
      <c r="HM62" s="257">
        <v>41.771101434746299</v>
      </c>
      <c r="HN62" s="266">
        <v>242727835.037</v>
      </c>
      <c r="HO62" s="271">
        <v>73.717910714387841</v>
      </c>
      <c r="HP62" s="397">
        <v>94017306.209999993</v>
      </c>
      <c r="HQ62" s="419">
        <v>210596213</v>
      </c>
      <c r="HR62" s="212">
        <v>207752213</v>
      </c>
      <c r="HS62" s="257">
        <v>1.0133146232315782</v>
      </c>
      <c r="HT62" s="266">
        <v>0</v>
      </c>
      <c r="HU62" s="242">
        <v>207752213</v>
      </c>
      <c r="HV62" s="234">
        <v>61625442.196999997</v>
      </c>
      <c r="HW62" s="257">
        <v>29.66295343241422</v>
      </c>
      <c r="HX62" s="266">
        <v>82142833.444999993</v>
      </c>
      <c r="HY62" s="257">
        <v>39.538848832864176</v>
      </c>
      <c r="HZ62" s="266">
        <v>143768275.64199999</v>
      </c>
      <c r="IA62" s="271">
        <v>69.201802265278388</v>
      </c>
      <c r="IB62" s="397">
        <v>115613311.891</v>
      </c>
      <c r="IC62" s="419">
        <v>224118011</v>
      </c>
      <c r="ID62" s="212">
        <v>220165200</v>
      </c>
      <c r="IE62" s="257">
        <v>0.90788072008780829</v>
      </c>
      <c r="IF62" s="266">
        <v>0</v>
      </c>
      <c r="IG62" s="242">
        <v>220165200</v>
      </c>
      <c r="IH62" s="234">
        <v>123101956.458</v>
      </c>
      <c r="II62" s="257">
        <v>55.913448836600878</v>
      </c>
      <c r="IJ62" s="266">
        <v>51009978.006999999</v>
      </c>
      <c r="IK62" s="257">
        <v>23.168955859963337</v>
      </c>
      <c r="IL62" s="266">
        <v>174111934.465</v>
      </c>
      <c r="IM62" s="271">
        <v>79.082404696564211</v>
      </c>
      <c r="IN62" s="397">
        <v>51366876.479999997</v>
      </c>
      <c r="IO62" s="419">
        <v>161765845</v>
      </c>
      <c r="IP62" s="212">
        <v>165808850.57699999</v>
      </c>
      <c r="IQ62" s="257">
        <v>0.76737527681267848</v>
      </c>
      <c r="IR62" s="266">
        <v>0</v>
      </c>
      <c r="IS62" s="242">
        <v>165808850.57699999</v>
      </c>
      <c r="IT62" s="234">
        <v>55724098.928000003</v>
      </c>
      <c r="IU62" s="257">
        <v>33.607433339104105</v>
      </c>
      <c r="IV62" s="266">
        <v>46770543.951999992</v>
      </c>
      <c r="IW62" s="257">
        <v>28.207507493865787</v>
      </c>
      <c r="IX62" s="266">
        <v>102494642.88</v>
      </c>
      <c r="IY62" s="271">
        <v>61.814940832969889</v>
      </c>
    </row>
    <row r="63" spans="1:259" ht="14.1" customHeight="1" x14ac:dyDescent="0.2">
      <c r="A63" s="202">
        <v>228</v>
      </c>
      <c r="B63" s="249" t="s">
        <v>192</v>
      </c>
      <c r="C63" s="241">
        <v>0</v>
      </c>
      <c r="D63" s="240">
        <v>0</v>
      </c>
      <c r="E63" s="241">
        <v>0</v>
      </c>
      <c r="F63" s="212">
        <v>0</v>
      </c>
      <c r="G63" s="367">
        <v>0</v>
      </c>
      <c r="H63" s="234">
        <v>0</v>
      </c>
      <c r="I63" s="256" t="e">
        <v>#DIV/0!</v>
      </c>
      <c r="J63" s="212">
        <v>0</v>
      </c>
      <c r="K63" s="256" t="e">
        <v>#DIV/0!</v>
      </c>
      <c r="L63" s="212">
        <v>0</v>
      </c>
      <c r="M63" s="256" t="e">
        <v>#DIV/0!</v>
      </c>
      <c r="N63" s="241">
        <v>0</v>
      </c>
      <c r="O63" s="262">
        <v>0</v>
      </c>
      <c r="P63" s="241">
        <v>0</v>
      </c>
      <c r="Q63" s="367">
        <v>0</v>
      </c>
      <c r="R63" s="234">
        <v>0</v>
      </c>
      <c r="S63" s="256">
        <v>0</v>
      </c>
      <c r="T63" s="212">
        <v>0</v>
      </c>
      <c r="U63" s="256">
        <v>0</v>
      </c>
      <c r="V63" s="212">
        <v>0</v>
      </c>
      <c r="W63" s="256">
        <v>0</v>
      </c>
      <c r="X63" s="241">
        <v>0</v>
      </c>
      <c r="Y63" s="262">
        <v>0</v>
      </c>
      <c r="Z63" s="241">
        <v>0</v>
      </c>
      <c r="AA63" s="367">
        <v>0</v>
      </c>
      <c r="AB63" s="234">
        <v>0</v>
      </c>
      <c r="AC63" s="256">
        <v>0</v>
      </c>
      <c r="AD63" s="212">
        <v>0</v>
      </c>
      <c r="AE63" s="256">
        <v>0</v>
      </c>
      <c r="AF63" s="212">
        <v>0</v>
      </c>
      <c r="AG63" s="256">
        <v>0</v>
      </c>
      <c r="AH63" s="241">
        <v>0</v>
      </c>
      <c r="AI63" s="262">
        <v>0</v>
      </c>
      <c r="AJ63" s="241">
        <v>0</v>
      </c>
      <c r="AK63" s="367">
        <v>0</v>
      </c>
      <c r="AL63" s="234">
        <v>0</v>
      </c>
      <c r="AM63" s="256">
        <v>0</v>
      </c>
      <c r="AN63" s="212">
        <v>0</v>
      </c>
      <c r="AO63" s="256">
        <v>0</v>
      </c>
      <c r="AP63" s="212">
        <v>0</v>
      </c>
      <c r="AQ63" s="256">
        <v>0</v>
      </c>
      <c r="AR63" s="241">
        <v>0</v>
      </c>
      <c r="AS63" s="262">
        <v>0</v>
      </c>
      <c r="AT63" s="241">
        <v>0</v>
      </c>
      <c r="AU63" s="367">
        <v>0</v>
      </c>
      <c r="AV63" s="234">
        <v>0</v>
      </c>
      <c r="AW63" s="256">
        <v>0</v>
      </c>
      <c r="AX63" s="212">
        <v>0</v>
      </c>
      <c r="AY63" s="256">
        <v>0</v>
      </c>
      <c r="AZ63" s="212">
        <v>0</v>
      </c>
      <c r="BA63" s="256">
        <v>0</v>
      </c>
      <c r="BB63" s="241">
        <v>0</v>
      </c>
      <c r="BC63" s="262">
        <v>0</v>
      </c>
      <c r="BD63" s="241">
        <v>0</v>
      </c>
      <c r="BE63" s="367">
        <v>0</v>
      </c>
      <c r="BF63" s="234">
        <v>0</v>
      </c>
      <c r="BG63" s="256">
        <v>0</v>
      </c>
      <c r="BH63" s="212">
        <v>0</v>
      </c>
      <c r="BI63" s="256">
        <v>0</v>
      </c>
      <c r="BJ63" s="212">
        <v>0</v>
      </c>
      <c r="BK63" s="256">
        <v>0</v>
      </c>
      <c r="BL63" s="241">
        <v>0</v>
      </c>
      <c r="BM63" s="262">
        <v>0</v>
      </c>
      <c r="BN63" s="241">
        <v>0</v>
      </c>
      <c r="BO63" s="367">
        <v>0</v>
      </c>
      <c r="BP63" s="234">
        <v>0</v>
      </c>
      <c r="BQ63" s="256">
        <v>0</v>
      </c>
      <c r="BR63" s="212">
        <v>0</v>
      </c>
      <c r="BS63" s="256">
        <v>0</v>
      </c>
      <c r="BT63" s="212">
        <v>0</v>
      </c>
      <c r="BU63" s="262">
        <v>0</v>
      </c>
      <c r="BV63" s="241">
        <v>0</v>
      </c>
      <c r="BW63" s="373">
        <v>0</v>
      </c>
      <c r="BX63" s="241">
        <v>0</v>
      </c>
      <c r="BY63" s="212">
        <v>0</v>
      </c>
      <c r="BZ63" s="269">
        <v>0</v>
      </c>
      <c r="CA63" s="212">
        <v>0</v>
      </c>
      <c r="CB63" s="242">
        <v>0</v>
      </c>
      <c r="CC63" s="234">
        <v>0</v>
      </c>
      <c r="CD63" s="269">
        <v>0</v>
      </c>
      <c r="CE63" s="212">
        <v>0</v>
      </c>
      <c r="CF63" s="269">
        <v>0</v>
      </c>
      <c r="CG63" s="212">
        <v>0</v>
      </c>
      <c r="CH63" s="274">
        <v>0</v>
      </c>
      <c r="CI63" s="241">
        <v>0</v>
      </c>
      <c r="CJ63" s="373">
        <v>0</v>
      </c>
      <c r="CK63" s="241">
        <v>0</v>
      </c>
      <c r="CL63" s="212">
        <v>0</v>
      </c>
      <c r="CM63" s="269">
        <v>0</v>
      </c>
      <c r="CN63" s="212">
        <v>0</v>
      </c>
      <c r="CO63" s="242">
        <v>0</v>
      </c>
      <c r="CP63" s="234">
        <v>0</v>
      </c>
      <c r="CQ63" s="269">
        <v>0</v>
      </c>
      <c r="CR63" s="212">
        <v>0</v>
      </c>
      <c r="CS63" s="269">
        <v>0</v>
      </c>
      <c r="CT63" s="212">
        <v>0</v>
      </c>
      <c r="CU63" s="274">
        <v>0</v>
      </c>
      <c r="CV63" s="241">
        <v>0</v>
      </c>
      <c r="CW63" s="373">
        <v>0</v>
      </c>
      <c r="CX63" s="241">
        <v>0</v>
      </c>
      <c r="CY63" s="212">
        <v>0</v>
      </c>
      <c r="CZ63" s="269">
        <v>0</v>
      </c>
      <c r="DA63" s="212">
        <v>0</v>
      </c>
      <c r="DB63" s="242">
        <v>0</v>
      </c>
      <c r="DC63" s="234">
        <v>0</v>
      </c>
      <c r="DD63" s="269">
        <v>0</v>
      </c>
      <c r="DE63" s="212">
        <v>0</v>
      </c>
      <c r="DF63" s="269">
        <v>0</v>
      </c>
      <c r="DG63" s="212">
        <v>0</v>
      </c>
      <c r="DH63" s="274">
        <v>0</v>
      </c>
      <c r="DI63" s="241">
        <v>0</v>
      </c>
      <c r="DJ63" s="373">
        <v>0</v>
      </c>
      <c r="DK63" s="241">
        <v>0</v>
      </c>
      <c r="DL63" s="212">
        <v>0</v>
      </c>
      <c r="DM63" s="269">
        <v>0</v>
      </c>
      <c r="DN63" s="212">
        <v>0</v>
      </c>
      <c r="DO63" s="242">
        <v>0</v>
      </c>
      <c r="DP63" s="234">
        <v>0</v>
      </c>
      <c r="DQ63" s="269">
        <v>0</v>
      </c>
      <c r="DR63" s="212">
        <v>0</v>
      </c>
      <c r="DS63" s="269">
        <v>0</v>
      </c>
      <c r="DT63" s="212">
        <v>0</v>
      </c>
      <c r="DU63" s="274">
        <v>0</v>
      </c>
      <c r="DV63" s="241">
        <v>0</v>
      </c>
      <c r="DW63" s="373">
        <v>0</v>
      </c>
      <c r="DX63" s="241">
        <v>0</v>
      </c>
      <c r="DY63" s="212">
        <v>0</v>
      </c>
      <c r="DZ63" s="269">
        <v>0</v>
      </c>
      <c r="EA63" s="212">
        <v>0</v>
      </c>
      <c r="EB63" s="242">
        <v>0</v>
      </c>
      <c r="EC63" s="234">
        <v>0</v>
      </c>
      <c r="ED63" s="269">
        <v>0</v>
      </c>
      <c r="EE63" s="212">
        <v>0</v>
      </c>
      <c r="EF63" s="269">
        <v>0</v>
      </c>
      <c r="EG63" s="212">
        <v>0</v>
      </c>
      <c r="EH63" s="274">
        <v>0</v>
      </c>
      <c r="EI63" s="241">
        <v>200428091.324</v>
      </c>
      <c r="EJ63" s="373">
        <v>91.185610926709785</v>
      </c>
      <c r="EK63" s="241">
        <v>213624924.16000003</v>
      </c>
      <c r="EL63" s="212">
        <v>219802323.29100001</v>
      </c>
      <c r="EM63" s="269">
        <v>1.4026999123252926</v>
      </c>
      <c r="EN63" s="212">
        <v>0</v>
      </c>
      <c r="EO63" s="242">
        <v>219802323.29100001</v>
      </c>
      <c r="EP63" s="234">
        <v>194201379.52500001</v>
      </c>
      <c r="EQ63" s="269">
        <v>88.352741962555839</v>
      </c>
      <c r="ER63" s="212">
        <v>20781943.431999996</v>
      </c>
      <c r="ES63" s="269">
        <v>9.454833379757515</v>
      </c>
      <c r="ET63" s="212">
        <v>214983322.95700002</v>
      </c>
      <c r="EU63" s="274">
        <v>97.807575342313356</v>
      </c>
      <c r="EV63" s="397">
        <v>179367660.75999993</v>
      </c>
      <c r="EW63" s="419">
        <v>198688519</v>
      </c>
      <c r="EX63" s="212">
        <v>196724181.31</v>
      </c>
      <c r="EY63" s="257">
        <v>1.1563555975953956</v>
      </c>
      <c r="EZ63" s="269">
        <v>0</v>
      </c>
      <c r="FA63" s="212">
        <v>196724181.31</v>
      </c>
      <c r="FB63" s="242">
        <v>180135348.31100002</v>
      </c>
      <c r="FC63" s="260">
        <v>91.567466242058401</v>
      </c>
      <c r="FD63" s="269">
        <v>7844754.1860000007</v>
      </c>
      <c r="FE63" s="257">
        <v>3.9876918708016662</v>
      </c>
      <c r="FF63" s="269">
        <v>187980102.49700001</v>
      </c>
      <c r="FG63" s="271">
        <v>95.555158112860056</v>
      </c>
      <c r="FH63" s="397">
        <v>164718337.88800001</v>
      </c>
      <c r="FI63" s="419">
        <v>206377156</v>
      </c>
      <c r="FJ63" s="212">
        <v>188560790.31999999</v>
      </c>
      <c r="FK63" s="257">
        <v>0.9744426831737043</v>
      </c>
      <c r="FL63" s="269">
        <v>0</v>
      </c>
      <c r="FM63" s="212">
        <v>188560790.31999999</v>
      </c>
      <c r="FN63" s="242">
        <v>158359103.32600001</v>
      </c>
      <c r="FO63" s="260">
        <v>83.983050271084593</v>
      </c>
      <c r="FP63" s="269">
        <v>14805806.792000003</v>
      </c>
      <c r="FQ63" s="257">
        <v>7.8520071786258319</v>
      </c>
      <c r="FR63" s="269">
        <v>173164910.118</v>
      </c>
      <c r="FS63" s="271">
        <v>91.835057449710419</v>
      </c>
      <c r="FT63" s="397">
        <v>774120.16</v>
      </c>
      <c r="FU63" s="419">
        <v>211882321.99599999</v>
      </c>
      <c r="FV63" s="212">
        <v>172621840.484</v>
      </c>
      <c r="FW63" s="257">
        <v>1.0856839456935723</v>
      </c>
      <c r="FX63" s="269">
        <v>0</v>
      </c>
      <c r="FY63" s="212">
        <v>172621840.484</v>
      </c>
      <c r="FZ63" s="427">
        <v>155334383.53899997</v>
      </c>
      <c r="GA63" s="260">
        <v>89.98535938643154</v>
      </c>
      <c r="GB63" s="269">
        <v>13696404.924000014</v>
      </c>
      <c r="GC63" s="257">
        <v>7.9343406869013826</v>
      </c>
      <c r="GD63" s="269">
        <v>169030788.463</v>
      </c>
      <c r="GE63" s="271">
        <v>97.919700073332933</v>
      </c>
      <c r="GF63" s="397">
        <v>161336846.796</v>
      </c>
      <c r="GG63" s="419">
        <v>183038045</v>
      </c>
      <c r="GH63" s="212">
        <v>172955626.65399998</v>
      </c>
      <c r="GI63" s="257">
        <v>1.0655323088970376</v>
      </c>
      <c r="GJ63" s="269">
        <v>0</v>
      </c>
      <c r="GK63" s="242">
        <v>172955626.65399998</v>
      </c>
      <c r="GL63" s="234">
        <v>160479352.27059999</v>
      </c>
      <c r="GM63" s="257">
        <v>92.786430470771009</v>
      </c>
      <c r="GN63" s="266">
        <v>7920672.0634000115</v>
      </c>
      <c r="GO63" s="257">
        <v>4.579597794320633</v>
      </c>
      <c r="GP63" s="266">
        <v>168400024.33399999</v>
      </c>
      <c r="GQ63" s="271">
        <v>97.366028265091643</v>
      </c>
      <c r="GR63" s="397">
        <v>158077894.45100003</v>
      </c>
      <c r="GS63" s="419">
        <v>179590324</v>
      </c>
      <c r="GT63" s="212">
        <v>191502794.15400001</v>
      </c>
      <c r="GU63" s="257">
        <v>0.92677829167391257</v>
      </c>
      <c r="GV63" s="266">
        <v>0</v>
      </c>
      <c r="GW63" s="242">
        <v>191502794.15400001</v>
      </c>
      <c r="GX63" s="234">
        <v>153815912.84900001</v>
      </c>
      <c r="GY63" s="257">
        <v>80.320453562315379</v>
      </c>
      <c r="GZ63" s="266">
        <v>7518502.2659999728</v>
      </c>
      <c r="HA63" s="257">
        <v>3.9260535592780177</v>
      </c>
      <c r="HB63" s="266">
        <v>161334415.11499998</v>
      </c>
      <c r="HC63" s="271">
        <v>84.24650712159341</v>
      </c>
      <c r="HD63" s="397">
        <v>3868707.4610000001</v>
      </c>
      <c r="HE63" s="419">
        <v>245911512</v>
      </c>
      <c r="HF63" s="212">
        <v>241367549.766</v>
      </c>
      <c r="HG63" s="257">
        <v>1.2584528439926943</v>
      </c>
      <c r="HH63" s="266">
        <v>0</v>
      </c>
      <c r="HI63" s="242">
        <v>241367549.766</v>
      </c>
      <c r="HJ63" s="234">
        <v>178344930.47499999</v>
      </c>
      <c r="HK63" s="257">
        <v>73.88935697773006</v>
      </c>
      <c r="HL63" s="266">
        <v>12925328.854000017</v>
      </c>
      <c r="HM63" s="257">
        <v>5.3550400070476787</v>
      </c>
      <c r="HN63" s="266">
        <v>191270259.329</v>
      </c>
      <c r="HO63" s="271">
        <v>79.244396984777737</v>
      </c>
      <c r="HP63" s="397">
        <v>6421667.4689999996</v>
      </c>
      <c r="HQ63" s="419">
        <v>388325884</v>
      </c>
      <c r="HR63" s="212">
        <v>388325884</v>
      </c>
      <c r="HS63" s="257">
        <v>1.8940654886623494</v>
      </c>
      <c r="HT63" s="266">
        <v>0</v>
      </c>
      <c r="HU63" s="242">
        <v>388325884</v>
      </c>
      <c r="HV63" s="234">
        <v>285661567.89899999</v>
      </c>
      <c r="HW63" s="257">
        <v>73.562329906136256</v>
      </c>
      <c r="HX63" s="266">
        <v>50513387.356000006</v>
      </c>
      <c r="HY63" s="257">
        <v>13.007988763375868</v>
      </c>
      <c r="HZ63" s="266">
        <v>336174955.255</v>
      </c>
      <c r="IA63" s="271">
        <v>86.570318669512119</v>
      </c>
      <c r="IB63" s="397">
        <v>8363917.2709999997</v>
      </c>
      <c r="IC63" s="419">
        <v>397707893</v>
      </c>
      <c r="ID63" s="212">
        <v>397707893</v>
      </c>
      <c r="IE63" s="257">
        <v>1.6400018180958889</v>
      </c>
      <c r="IF63" s="266">
        <v>0</v>
      </c>
      <c r="IG63" s="242">
        <v>397707893</v>
      </c>
      <c r="IH63" s="234">
        <v>286408725.10900003</v>
      </c>
      <c r="II63" s="257">
        <v>72.014845606546714</v>
      </c>
      <c r="IJ63" s="266">
        <v>73615066.804999948</v>
      </c>
      <c r="IK63" s="257">
        <v>18.50983299569565</v>
      </c>
      <c r="IL63" s="266">
        <v>360023791.91399997</v>
      </c>
      <c r="IM63" s="271">
        <v>90.524678602242375</v>
      </c>
      <c r="IN63" s="397">
        <v>5540415.7830000008</v>
      </c>
      <c r="IO63" s="419">
        <v>278436010</v>
      </c>
      <c r="IP63" s="212">
        <v>278436010</v>
      </c>
      <c r="IQ63" s="257">
        <v>1.2886218649054795</v>
      </c>
      <c r="IR63" s="266">
        <v>0</v>
      </c>
      <c r="IS63" s="242">
        <v>278436010</v>
      </c>
      <c r="IT63" s="234">
        <v>226509268.12699997</v>
      </c>
      <c r="IU63" s="257">
        <v>81.350565297570526</v>
      </c>
      <c r="IV63" s="266">
        <v>44619782.214000046</v>
      </c>
      <c r="IW63" s="257">
        <v>16.025147829837113</v>
      </c>
      <c r="IX63" s="266">
        <v>271129050.34100002</v>
      </c>
      <c r="IY63" s="271">
        <v>97.375713127407622</v>
      </c>
    </row>
    <row r="64" spans="1:259" ht="14.1" customHeight="1" x14ac:dyDescent="0.2">
      <c r="B64" s="251" t="s">
        <v>184</v>
      </c>
      <c r="C64" s="241">
        <v>18410404</v>
      </c>
      <c r="D64" s="240">
        <v>80.113430469497686</v>
      </c>
      <c r="E64" s="241">
        <v>0</v>
      </c>
      <c r="F64" s="212">
        <v>22980421.5</v>
      </c>
      <c r="G64" s="367">
        <v>0.69797970839283618</v>
      </c>
      <c r="H64" s="234">
        <v>14860409.300000001</v>
      </c>
      <c r="I64" s="256">
        <v>64.665521039289914</v>
      </c>
      <c r="J64" s="212">
        <v>5578816.0999999996</v>
      </c>
      <c r="K64" s="256">
        <v>24.276387184630185</v>
      </c>
      <c r="L64" s="212">
        <v>20439225.399999999</v>
      </c>
      <c r="M64" s="256">
        <v>88.94190822392008</v>
      </c>
      <c r="N64" s="241">
        <v>26140790.300000001</v>
      </c>
      <c r="O64" s="262">
        <v>0</v>
      </c>
      <c r="P64" s="241">
        <v>32651691.100000001</v>
      </c>
      <c r="Q64" s="367">
        <v>0.65121129527118693</v>
      </c>
      <c r="R64" s="234">
        <v>22275160.100000001</v>
      </c>
      <c r="S64" s="256">
        <v>68.220540344386635</v>
      </c>
      <c r="T64" s="212">
        <v>7457528.5999999996</v>
      </c>
      <c r="U64" s="256">
        <v>22.839639690208877</v>
      </c>
      <c r="V64" s="212">
        <v>29732688.700000003</v>
      </c>
      <c r="W64" s="256">
        <v>91.060180034595518</v>
      </c>
      <c r="X64" s="241">
        <v>0</v>
      </c>
      <c r="Y64" s="262">
        <v>0</v>
      </c>
      <c r="Z64" s="241">
        <v>0</v>
      </c>
      <c r="AA64" s="367">
        <v>0</v>
      </c>
      <c r="AB64" s="234">
        <v>0</v>
      </c>
      <c r="AC64" s="256">
        <v>0</v>
      </c>
      <c r="AD64" s="212">
        <v>0</v>
      </c>
      <c r="AE64" s="256">
        <v>0</v>
      </c>
      <c r="AF64" s="212">
        <v>0</v>
      </c>
      <c r="AG64" s="256">
        <v>0</v>
      </c>
      <c r="AH64" s="241">
        <v>0</v>
      </c>
      <c r="AI64" s="262">
        <v>0</v>
      </c>
      <c r="AJ64" s="241">
        <v>0</v>
      </c>
      <c r="AK64" s="367">
        <v>0</v>
      </c>
      <c r="AL64" s="234">
        <v>0</v>
      </c>
      <c r="AM64" s="256">
        <v>0</v>
      </c>
      <c r="AN64" s="212">
        <v>0</v>
      </c>
      <c r="AO64" s="256">
        <v>0</v>
      </c>
      <c r="AP64" s="212">
        <v>0</v>
      </c>
      <c r="AQ64" s="256">
        <v>0</v>
      </c>
      <c r="AR64" s="241">
        <v>0</v>
      </c>
      <c r="AS64" s="262">
        <v>0</v>
      </c>
      <c r="AT64" s="241">
        <v>0</v>
      </c>
      <c r="AU64" s="367">
        <v>0</v>
      </c>
      <c r="AV64" s="234">
        <v>0</v>
      </c>
      <c r="AW64" s="256">
        <v>0</v>
      </c>
      <c r="AX64" s="212">
        <v>0</v>
      </c>
      <c r="AY64" s="256">
        <v>0</v>
      </c>
      <c r="AZ64" s="212">
        <v>0</v>
      </c>
      <c r="BA64" s="256">
        <v>0</v>
      </c>
      <c r="BB64" s="241">
        <v>0</v>
      </c>
      <c r="BC64" s="262">
        <v>0</v>
      </c>
      <c r="BD64" s="241">
        <v>0</v>
      </c>
      <c r="BE64" s="367">
        <v>0</v>
      </c>
      <c r="BF64" s="234">
        <v>0</v>
      </c>
      <c r="BG64" s="256">
        <v>0</v>
      </c>
      <c r="BH64" s="212">
        <v>0</v>
      </c>
      <c r="BI64" s="256">
        <v>0</v>
      </c>
      <c r="BJ64" s="212">
        <v>0</v>
      </c>
      <c r="BK64" s="256">
        <v>0</v>
      </c>
      <c r="BL64" s="241">
        <v>0</v>
      </c>
      <c r="BM64" s="259">
        <v>0</v>
      </c>
      <c r="BN64" s="241">
        <v>0</v>
      </c>
      <c r="BO64" s="367">
        <v>0</v>
      </c>
      <c r="BP64" s="234">
        <v>0</v>
      </c>
      <c r="BQ64" s="256">
        <v>0</v>
      </c>
      <c r="BR64" s="212">
        <v>0</v>
      </c>
      <c r="BS64" s="256">
        <v>0</v>
      </c>
      <c r="BT64" s="212">
        <v>0</v>
      </c>
      <c r="BU64" s="262">
        <v>0</v>
      </c>
      <c r="BV64" s="246">
        <v>0</v>
      </c>
      <c r="BW64" s="372">
        <v>0</v>
      </c>
      <c r="BX64" s="246">
        <v>0</v>
      </c>
      <c r="BY64" s="215">
        <v>0</v>
      </c>
      <c r="BZ64" s="268">
        <v>0</v>
      </c>
      <c r="CA64" s="215">
        <v>0</v>
      </c>
      <c r="CB64" s="245">
        <v>0</v>
      </c>
      <c r="CC64" s="238">
        <v>0</v>
      </c>
      <c r="CD64" s="268">
        <v>0</v>
      </c>
      <c r="CE64" s="215">
        <v>0</v>
      </c>
      <c r="CF64" s="268">
        <v>0</v>
      </c>
      <c r="CG64" s="215">
        <v>0</v>
      </c>
      <c r="CH64" s="273">
        <v>0</v>
      </c>
      <c r="CI64" s="246">
        <v>0</v>
      </c>
      <c r="CJ64" s="372">
        <v>0</v>
      </c>
      <c r="CK64" s="246">
        <v>0</v>
      </c>
      <c r="CL64" s="215">
        <v>0</v>
      </c>
      <c r="CM64" s="268">
        <v>0</v>
      </c>
      <c r="CN64" s="215">
        <v>0</v>
      </c>
      <c r="CO64" s="245">
        <v>0</v>
      </c>
      <c r="CP64" s="238">
        <v>0</v>
      </c>
      <c r="CQ64" s="268">
        <v>0</v>
      </c>
      <c r="CR64" s="215">
        <v>0</v>
      </c>
      <c r="CS64" s="268">
        <v>0</v>
      </c>
      <c r="CT64" s="215">
        <v>0</v>
      </c>
      <c r="CU64" s="273">
        <v>0</v>
      </c>
      <c r="CV64" s="246">
        <v>0</v>
      </c>
      <c r="CW64" s="372">
        <v>0</v>
      </c>
      <c r="CX64" s="246">
        <v>0</v>
      </c>
      <c r="CY64" s="215">
        <v>0</v>
      </c>
      <c r="CZ64" s="268">
        <v>0</v>
      </c>
      <c r="DA64" s="215">
        <v>0</v>
      </c>
      <c r="DB64" s="245">
        <v>0</v>
      </c>
      <c r="DC64" s="238">
        <v>0</v>
      </c>
      <c r="DD64" s="268">
        <v>0</v>
      </c>
      <c r="DE64" s="215">
        <v>0</v>
      </c>
      <c r="DF64" s="268">
        <v>0</v>
      </c>
      <c r="DG64" s="215">
        <v>0</v>
      </c>
      <c r="DH64" s="273">
        <v>0</v>
      </c>
      <c r="DI64" s="246">
        <v>0</v>
      </c>
      <c r="DJ64" s="372">
        <v>0</v>
      </c>
      <c r="DK64" s="246">
        <v>0</v>
      </c>
      <c r="DL64" s="215">
        <v>0</v>
      </c>
      <c r="DM64" s="268">
        <v>0</v>
      </c>
      <c r="DN64" s="215">
        <v>0</v>
      </c>
      <c r="DO64" s="245">
        <v>0</v>
      </c>
      <c r="DP64" s="238">
        <v>0</v>
      </c>
      <c r="DQ64" s="268">
        <v>0</v>
      </c>
      <c r="DR64" s="215">
        <v>0</v>
      </c>
      <c r="DS64" s="268">
        <v>0</v>
      </c>
      <c r="DT64" s="215">
        <v>0</v>
      </c>
      <c r="DU64" s="273">
        <v>0</v>
      </c>
      <c r="DV64" s="246">
        <v>0</v>
      </c>
      <c r="DW64" s="372">
        <v>0</v>
      </c>
      <c r="DX64" s="246">
        <v>0</v>
      </c>
      <c r="DY64" s="215">
        <v>0</v>
      </c>
      <c r="DZ64" s="268">
        <v>0</v>
      </c>
      <c r="EA64" s="215">
        <v>0</v>
      </c>
      <c r="EB64" s="245">
        <v>0</v>
      </c>
      <c r="EC64" s="238">
        <v>0</v>
      </c>
      <c r="ED64" s="268">
        <v>0</v>
      </c>
      <c r="EE64" s="215">
        <v>0</v>
      </c>
      <c r="EF64" s="268">
        <v>0</v>
      </c>
      <c r="EG64" s="215">
        <v>0</v>
      </c>
      <c r="EH64" s="273">
        <v>0</v>
      </c>
      <c r="EI64" s="246">
        <v>0</v>
      </c>
      <c r="EJ64" s="372">
        <v>0</v>
      </c>
      <c r="EK64" s="246">
        <v>0</v>
      </c>
      <c r="EL64" s="215">
        <v>0</v>
      </c>
      <c r="EM64" s="268">
        <v>0</v>
      </c>
      <c r="EN64" s="215">
        <v>0</v>
      </c>
      <c r="EO64" s="245">
        <v>0</v>
      </c>
      <c r="EP64" s="238">
        <v>0</v>
      </c>
      <c r="EQ64" s="268">
        <v>0</v>
      </c>
      <c r="ER64" s="215">
        <v>0</v>
      </c>
      <c r="ES64" s="268">
        <v>0</v>
      </c>
      <c r="ET64" s="215">
        <v>0</v>
      </c>
      <c r="EU64" s="273">
        <v>0</v>
      </c>
      <c r="EV64" s="400">
        <v>0</v>
      </c>
      <c r="EW64" s="390">
        <v>0</v>
      </c>
      <c r="EX64" s="215">
        <v>0</v>
      </c>
      <c r="EY64" s="258">
        <v>0</v>
      </c>
      <c r="EZ64" s="268">
        <v>0</v>
      </c>
      <c r="FA64" s="215">
        <v>0</v>
      </c>
      <c r="FB64" s="245">
        <v>0</v>
      </c>
      <c r="FC64" s="410">
        <v>0</v>
      </c>
      <c r="FD64" s="268">
        <v>0</v>
      </c>
      <c r="FE64" s="258">
        <v>0</v>
      </c>
      <c r="FF64" s="268">
        <v>0</v>
      </c>
      <c r="FG64" s="276">
        <v>0</v>
      </c>
      <c r="FH64" s="400">
        <v>0</v>
      </c>
      <c r="FI64" s="390">
        <v>0</v>
      </c>
      <c r="FJ64" s="215">
        <v>0</v>
      </c>
      <c r="FK64" s="258">
        <v>0</v>
      </c>
      <c r="FL64" s="268">
        <v>0</v>
      </c>
      <c r="FM64" s="215">
        <v>0</v>
      </c>
      <c r="FN64" s="245">
        <v>0</v>
      </c>
      <c r="FO64" s="410">
        <v>0</v>
      </c>
      <c r="FP64" s="268">
        <v>0</v>
      </c>
      <c r="FQ64" s="258">
        <v>0</v>
      </c>
      <c r="FR64" s="268">
        <v>0</v>
      </c>
      <c r="FS64" s="276">
        <v>0</v>
      </c>
      <c r="FT64" s="400">
        <v>0</v>
      </c>
      <c r="FU64" s="390">
        <v>0</v>
      </c>
      <c r="FV64" s="215">
        <v>0</v>
      </c>
      <c r="FW64" s="258">
        <v>0</v>
      </c>
      <c r="FX64" s="268">
        <v>0</v>
      </c>
      <c r="FY64" s="215">
        <v>0</v>
      </c>
      <c r="FZ64" s="430">
        <v>0</v>
      </c>
      <c r="GA64" s="410">
        <v>0</v>
      </c>
      <c r="GB64" s="268">
        <v>0</v>
      </c>
      <c r="GC64" s="258">
        <v>0</v>
      </c>
      <c r="GD64" s="268">
        <v>0</v>
      </c>
      <c r="GE64" s="276">
        <v>0</v>
      </c>
      <c r="GF64" s="400">
        <v>0</v>
      </c>
      <c r="GG64" s="390">
        <v>0</v>
      </c>
      <c r="GH64" s="215">
        <v>0</v>
      </c>
      <c r="GI64" s="258">
        <v>0</v>
      </c>
      <c r="GJ64" s="268">
        <v>0</v>
      </c>
      <c r="GK64" s="245">
        <v>0</v>
      </c>
      <c r="GL64" s="238">
        <v>0</v>
      </c>
      <c r="GM64" s="258">
        <v>0</v>
      </c>
      <c r="GN64" s="265">
        <v>0</v>
      </c>
      <c r="GO64" s="258">
        <v>0</v>
      </c>
      <c r="GP64" s="265">
        <v>0</v>
      </c>
      <c r="GQ64" s="276">
        <v>0</v>
      </c>
      <c r="GR64" s="400">
        <v>0</v>
      </c>
      <c r="GS64" s="390">
        <v>0</v>
      </c>
      <c r="GT64" s="215">
        <v>0</v>
      </c>
      <c r="GU64" s="258">
        <v>0</v>
      </c>
      <c r="GV64" s="265">
        <v>0</v>
      </c>
      <c r="GW64" s="245">
        <v>0</v>
      </c>
      <c r="GX64" s="238">
        <v>0</v>
      </c>
      <c r="GY64" s="258">
        <v>0</v>
      </c>
      <c r="GZ64" s="265">
        <v>0</v>
      </c>
      <c r="HA64" s="258">
        <v>0</v>
      </c>
      <c r="HB64" s="265">
        <v>0</v>
      </c>
      <c r="HC64" s="276">
        <v>0</v>
      </c>
      <c r="HD64" s="400">
        <v>0</v>
      </c>
      <c r="HE64" s="390">
        <v>0</v>
      </c>
      <c r="HF64" s="215">
        <v>0</v>
      </c>
      <c r="HG64" s="258">
        <v>0</v>
      </c>
      <c r="HH64" s="265">
        <v>0</v>
      </c>
      <c r="HI64" s="245">
        <v>0</v>
      </c>
      <c r="HJ64" s="238">
        <v>0</v>
      </c>
      <c r="HK64" s="258">
        <v>0</v>
      </c>
      <c r="HL64" s="265">
        <v>0</v>
      </c>
      <c r="HM64" s="258">
        <v>0</v>
      </c>
      <c r="HN64" s="265">
        <v>0</v>
      </c>
      <c r="HO64" s="276">
        <v>0</v>
      </c>
      <c r="HP64" s="400">
        <v>0</v>
      </c>
      <c r="HQ64" s="390">
        <v>0</v>
      </c>
      <c r="HR64" s="215">
        <v>0</v>
      </c>
      <c r="HS64" s="258">
        <v>0</v>
      </c>
      <c r="HT64" s="265">
        <v>0</v>
      </c>
      <c r="HU64" s="245">
        <v>0</v>
      </c>
      <c r="HV64" s="238">
        <v>0</v>
      </c>
      <c r="HW64" s="258">
        <v>0</v>
      </c>
      <c r="HX64" s="265">
        <v>0</v>
      </c>
      <c r="HY64" s="258">
        <v>0</v>
      </c>
      <c r="HZ64" s="265">
        <v>0</v>
      </c>
      <c r="IA64" s="276">
        <v>0</v>
      </c>
      <c r="IB64" s="400">
        <v>0</v>
      </c>
      <c r="IC64" s="390">
        <v>0</v>
      </c>
      <c r="ID64" s="215">
        <v>0</v>
      </c>
      <c r="IE64" s="258">
        <v>0</v>
      </c>
      <c r="IF64" s="265">
        <v>0</v>
      </c>
      <c r="IG64" s="245">
        <v>0</v>
      </c>
      <c r="IH64" s="238">
        <v>0</v>
      </c>
      <c r="II64" s="258">
        <v>0</v>
      </c>
      <c r="IJ64" s="265">
        <v>0</v>
      </c>
      <c r="IK64" s="258">
        <v>0</v>
      </c>
      <c r="IL64" s="265">
        <v>0</v>
      </c>
      <c r="IM64" s="276">
        <v>0</v>
      </c>
      <c r="IN64" s="400">
        <v>0</v>
      </c>
      <c r="IO64" s="390">
        <v>0</v>
      </c>
      <c r="IP64" s="215">
        <v>0</v>
      </c>
      <c r="IQ64" s="258">
        <v>0</v>
      </c>
      <c r="IR64" s="265">
        <v>0</v>
      </c>
      <c r="IS64" s="245">
        <v>0</v>
      </c>
      <c r="IT64" s="238">
        <v>0</v>
      </c>
      <c r="IU64" s="258">
        <v>0</v>
      </c>
      <c r="IV64" s="265">
        <v>0</v>
      </c>
      <c r="IW64" s="258">
        <v>0</v>
      </c>
      <c r="IX64" s="265">
        <v>0</v>
      </c>
      <c r="IY64" s="276">
        <v>0</v>
      </c>
    </row>
    <row r="65" spans="1:259" ht="14.1" customHeight="1" x14ac:dyDescent="0.2">
      <c r="B65" s="251" t="s">
        <v>250</v>
      </c>
      <c r="C65" s="241">
        <v>3899973.1</v>
      </c>
      <c r="D65" s="240">
        <v>60.186139110633476</v>
      </c>
      <c r="E65" s="241">
        <v>0</v>
      </c>
      <c r="F65" s="212">
        <v>6479852.5999999996</v>
      </c>
      <c r="G65" s="367">
        <v>0.19681125640696193</v>
      </c>
      <c r="H65" s="234">
        <v>2308435</v>
      </c>
      <c r="I65" s="256">
        <v>35.624807267992487</v>
      </c>
      <c r="J65" s="212">
        <v>2538193.4</v>
      </c>
      <c r="K65" s="256">
        <v>39.170542243507207</v>
      </c>
      <c r="L65" s="212">
        <v>4846628.4000000004</v>
      </c>
      <c r="M65" s="256">
        <v>74.795349511499694</v>
      </c>
      <c r="N65" s="241">
        <v>0</v>
      </c>
      <c r="O65" s="262">
        <v>0</v>
      </c>
      <c r="P65" s="241">
        <v>0</v>
      </c>
      <c r="Q65" s="367">
        <v>0</v>
      </c>
      <c r="R65" s="234">
        <v>0</v>
      </c>
      <c r="S65" s="256">
        <v>0</v>
      </c>
      <c r="T65" s="212">
        <v>0</v>
      </c>
      <c r="U65" s="256">
        <v>0</v>
      </c>
      <c r="V65" s="212">
        <v>0</v>
      </c>
      <c r="W65" s="256">
        <v>0</v>
      </c>
      <c r="X65" s="241">
        <v>0</v>
      </c>
      <c r="Y65" s="262">
        <v>0</v>
      </c>
      <c r="Z65" s="241">
        <v>0</v>
      </c>
      <c r="AA65" s="367">
        <v>0</v>
      </c>
      <c r="AB65" s="234">
        <v>0</v>
      </c>
      <c r="AC65" s="256">
        <v>0</v>
      </c>
      <c r="AD65" s="212">
        <v>0</v>
      </c>
      <c r="AE65" s="256">
        <v>0</v>
      </c>
      <c r="AF65" s="212">
        <v>0</v>
      </c>
      <c r="AG65" s="256">
        <v>0</v>
      </c>
      <c r="AH65" s="241">
        <v>0</v>
      </c>
      <c r="AI65" s="262">
        <v>0</v>
      </c>
      <c r="AJ65" s="241">
        <v>0</v>
      </c>
      <c r="AK65" s="367">
        <v>0</v>
      </c>
      <c r="AL65" s="234">
        <v>0</v>
      </c>
      <c r="AM65" s="256">
        <v>0</v>
      </c>
      <c r="AN65" s="212">
        <v>0</v>
      </c>
      <c r="AO65" s="256">
        <v>0</v>
      </c>
      <c r="AP65" s="212">
        <v>0</v>
      </c>
      <c r="AQ65" s="256">
        <v>0</v>
      </c>
      <c r="AR65" s="241">
        <v>0</v>
      </c>
      <c r="AS65" s="262">
        <v>0</v>
      </c>
      <c r="AT65" s="241">
        <v>0</v>
      </c>
      <c r="AU65" s="367">
        <v>0</v>
      </c>
      <c r="AV65" s="234">
        <v>0</v>
      </c>
      <c r="AW65" s="256">
        <v>0</v>
      </c>
      <c r="AX65" s="212">
        <v>0</v>
      </c>
      <c r="AY65" s="256">
        <v>0</v>
      </c>
      <c r="AZ65" s="212">
        <v>0</v>
      </c>
      <c r="BA65" s="256">
        <v>0</v>
      </c>
      <c r="BB65" s="241">
        <v>0</v>
      </c>
      <c r="BC65" s="262">
        <v>0</v>
      </c>
      <c r="BD65" s="241">
        <v>0</v>
      </c>
      <c r="BE65" s="367">
        <v>0</v>
      </c>
      <c r="BF65" s="234">
        <v>0</v>
      </c>
      <c r="BG65" s="256">
        <v>0</v>
      </c>
      <c r="BH65" s="212">
        <v>0</v>
      </c>
      <c r="BI65" s="256">
        <v>0</v>
      </c>
      <c r="BJ65" s="212">
        <v>0</v>
      </c>
      <c r="BK65" s="256">
        <v>0</v>
      </c>
      <c r="BL65" s="241">
        <v>0</v>
      </c>
      <c r="BM65" s="259">
        <v>0</v>
      </c>
      <c r="BN65" s="241">
        <v>0</v>
      </c>
      <c r="BO65" s="367">
        <v>0</v>
      </c>
      <c r="BP65" s="234">
        <v>0</v>
      </c>
      <c r="BQ65" s="256">
        <v>0</v>
      </c>
      <c r="BR65" s="212">
        <v>0</v>
      </c>
      <c r="BS65" s="256">
        <v>0</v>
      </c>
      <c r="BT65" s="212">
        <v>0</v>
      </c>
      <c r="BU65" s="262">
        <v>0</v>
      </c>
      <c r="BV65" s="246">
        <v>0</v>
      </c>
      <c r="BW65" s="372">
        <v>0</v>
      </c>
      <c r="BX65" s="246">
        <v>0</v>
      </c>
      <c r="BY65" s="215">
        <v>0</v>
      </c>
      <c r="BZ65" s="268">
        <v>0</v>
      </c>
      <c r="CA65" s="215">
        <v>0</v>
      </c>
      <c r="CB65" s="245">
        <v>0</v>
      </c>
      <c r="CC65" s="238">
        <v>0</v>
      </c>
      <c r="CD65" s="268">
        <v>0</v>
      </c>
      <c r="CE65" s="215">
        <v>0</v>
      </c>
      <c r="CF65" s="268">
        <v>0</v>
      </c>
      <c r="CG65" s="215">
        <v>0</v>
      </c>
      <c r="CH65" s="273">
        <v>0</v>
      </c>
      <c r="CI65" s="246">
        <v>0</v>
      </c>
      <c r="CJ65" s="372">
        <v>0</v>
      </c>
      <c r="CK65" s="246">
        <v>0</v>
      </c>
      <c r="CL65" s="215">
        <v>0</v>
      </c>
      <c r="CM65" s="268">
        <v>0</v>
      </c>
      <c r="CN65" s="215">
        <v>0</v>
      </c>
      <c r="CO65" s="245">
        <v>0</v>
      </c>
      <c r="CP65" s="238">
        <v>0</v>
      </c>
      <c r="CQ65" s="268">
        <v>0</v>
      </c>
      <c r="CR65" s="215">
        <v>0</v>
      </c>
      <c r="CS65" s="268">
        <v>0</v>
      </c>
      <c r="CT65" s="215">
        <v>0</v>
      </c>
      <c r="CU65" s="273">
        <v>0</v>
      </c>
      <c r="CV65" s="246">
        <v>0</v>
      </c>
      <c r="CW65" s="372">
        <v>0</v>
      </c>
      <c r="CX65" s="246">
        <v>0</v>
      </c>
      <c r="CY65" s="215">
        <v>0</v>
      </c>
      <c r="CZ65" s="268">
        <v>0</v>
      </c>
      <c r="DA65" s="215">
        <v>0</v>
      </c>
      <c r="DB65" s="245">
        <v>0</v>
      </c>
      <c r="DC65" s="238">
        <v>0</v>
      </c>
      <c r="DD65" s="268">
        <v>0</v>
      </c>
      <c r="DE65" s="215">
        <v>0</v>
      </c>
      <c r="DF65" s="268">
        <v>0</v>
      </c>
      <c r="DG65" s="215">
        <v>0</v>
      </c>
      <c r="DH65" s="273">
        <v>0</v>
      </c>
      <c r="DI65" s="246">
        <v>0</v>
      </c>
      <c r="DJ65" s="372">
        <v>0</v>
      </c>
      <c r="DK65" s="246">
        <v>0</v>
      </c>
      <c r="DL65" s="215">
        <v>0</v>
      </c>
      <c r="DM65" s="268">
        <v>0</v>
      </c>
      <c r="DN65" s="215">
        <v>0</v>
      </c>
      <c r="DO65" s="245">
        <v>0</v>
      </c>
      <c r="DP65" s="238">
        <v>0</v>
      </c>
      <c r="DQ65" s="268">
        <v>0</v>
      </c>
      <c r="DR65" s="215">
        <v>0</v>
      </c>
      <c r="DS65" s="268">
        <v>0</v>
      </c>
      <c r="DT65" s="215">
        <v>0</v>
      </c>
      <c r="DU65" s="273">
        <v>0</v>
      </c>
      <c r="DV65" s="246">
        <v>0</v>
      </c>
      <c r="DW65" s="372">
        <v>0</v>
      </c>
      <c r="DX65" s="246">
        <v>0</v>
      </c>
      <c r="DY65" s="215">
        <v>0</v>
      </c>
      <c r="DZ65" s="268">
        <v>0</v>
      </c>
      <c r="EA65" s="215">
        <v>0</v>
      </c>
      <c r="EB65" s="245">
        <v>0</v>
      </c>
      <c r="EC65" s="238">
        <v>0</v>
      </c>
      <c r="ED65" s="268">
        <v>0</v>
      </c>
      <c r="EE65" s="215">
        <v>0</v>
      </c>
      <c r="EF65" s="268">
        <v>0</v>
      </c>
      <c r="EG65" s="215">
        <v>0</v>
      </c>
      <c r="EH65" s="273">
        <v>0</v>
      </c>
      <c r="EI65" s="246">
        <v>0</v>
      </c>
      <c r="EJ65" s="372">
        <v>0</v>
      </c>
      <c r="EK65" s="246">
        <v>0</v>
      </c>
      <c r="EL65" s="215">
        <v>0</v>
      </c>
      <c r="EM65" s="268">
        <v>0</v>
      </c>
      <c r="EN65" s="215">
        <v>0</v>
      </c>
      <c r="EO65" s="245">
        <v>0</v>
      </c>
      <c r="EP65" s="238">
        <v>0</v>
      </c>
      <c r="EQ65" s="268">
        <v>0</v>
      </c>
      <c r="ER65" s="215">
        <v>0</v>
      </c>
      <c r="ES65" s="268">
        <v>0</v>
      </c>
      <c r="ET65" s="215">
        <v>0</v>
      </c>
      <c r="EU65" s="273">
        <v>0</v>
      </c>
      <c r="EV65" s="400">
        <v>0</v>
      </c>
      <c r="EW65" s="390">
        <v>0</v>
      </c>
      <c r="EX65" s="215">
        <v>0</v>
      </c>
      <c r="EY65" s="258">
        <v>0</v>
      </c>
      <c r="EZ65" s="268">
        <v>0</v>
      </c>
      <c r="FA65" s="215">
        <v>0</v>
      </c>
      <c r="FB65" s="245">
        <v>0</v>
      </c>
      <c r="FC65" s="410">
        <v>0</v>
      </c>
      <c r="FD65" s="268">
        <v>0</v>
      </c>
      <c r="FE65" s="258">
        <v>0</v>
      </c>
      <c r="FF65" s="268">
        <v>0</v>
      </c>
      <c r="FG65" s="276">
        <v>0</v>
      </c>
      <c r="FH65" s="400">
        <v>0</v>
      </c>
      <c r="FI65" s="390">
        <v>0</v>
      </c>
      <c r="FJ65" s="215">
        <v>0</v>
      </c>
      <c r="FK65" s="258">
        <v>0</v>
      </c>
      <c r="FL65" s="268">
        <v>0</v>
      </c>
      <c r="FM65" s="215">
        <v>0</v>
      </c>
      <c r="FN65" s="245">
        <v>0</v>
      </c>
      <c r="FO65" s="410">
        <v>0</v>
      </c>
      <c r="FP65" s="268">
        <v>0</v>
      </c>
      <c r="FQ65" s="258">
        <v>0</v>
      </c>
      <c r="FR65" s="268">
        <v>0</v>
      </c>
      <c r="FS65" s="276">
        <v>0</v>
      </c>
      <c r="FT65" s="400">
        <v>0</v>
      </c>
      <c r="FU65" s="390">
        <v>0</v>
      </c>
      <c r="FV65" s="215">
        <v>0</v>
      </c>
      <c r="FW65" s="258">
        <v>0</v>
      </c>
      <c r="FX65" s="268">
        <v>0</v>
      </c>
      <c r="FY65" s="215">
        <v>0</v>
      </c>
      <c r="FZ65" s="430">
        <v>0</v>
      </c>
      <c r="GA65" s="410">
        <v>0</v>
      </c>
      <c r="GB65" s="268">
        <v>0</v>
      </c>
      <c r="GC65" s="258">
        <v>0</v>
      </c>
      <c r="GD65" s="268">
        <v>0</v>
      </c>
      <c r="GE65" s="276">
        <v>0</v>
      </c>
      <c r="GF65" s="400">
        <v>0</v>
      </c>
      <c r="GG65" s="390">
        <v>0</v>
      </c>
      <c r="GH65" s="215">
        <v>0</v>
      </c>
      <c r="GI65" s="258">
        <v>0</v>
      </c>
      <c r="GJ65" s="268">
        <v>0</v>
      </c>
      <c r="GK65" s="245">
        <v>0</v>
      </c>
      <c r="GL65" s="238">
        <v>0</v>
      </c>
      <c r="GM65" s="258">
        <v>0</v>
      </c>
      <c r="GN65" s="265">
        <v>0</v>
      </c>
      <c r="GO65" s="258">
        <v>0</v>
      </c>
      <c r="GP65" s="265">
        <v>0</v>
      </c>
      <c r="GQ65" s="276">
        <v>0</v>
      </c>
      <c r="GR65" s="400">
        <v>0</v>
      </c>
      <c r="GS65" s="390">
        <v>0</v>
      </c>
      <c r="GT65" s="215">
        <v>0</v>
      </c>
      <c r="GU65" s="258">
        <v>0</v>
      </c>
      <c r="GV65" s="265">
        <v>0</v>
      </c>
      <c r="GW65" s="245">
        <v>0</v>
      </c>
      <c r="GX65" s="238">
        <v>0</v>
      </c>
      <c r="GY65" s="258">
        <v>0</v>
      </c>
      <c r="GZ65" s="265">
        <v>0</v>
      </c>
      <c r="HA65" s="258">
        <v>0</v>
      </c>
      <c r="HB65" s="265">
        <v>0</v>
      </c>
      <c r="HC65" s="276">
        <v>0</v>
      </c>
      <c r="HD65" s="400">
        <v>0</v>
      </c>
      <c r="HE65" s="390">
        <v>0</v>
      </c>
      <c r="HF65" s="215">
        <v>0</v>
      </c>
      <c r="HG65" s="258">
        <v>0</v>
      </c>
      <c r="HH65" s="265">
        <v>0</v>
      </c>
      <c r="HI65" s="245">
        <v>0</v>
      </c>
      <c r="HJ65" s="238">
        <v>0</v>
      </c>
      <c r="HK65" s="258">
        <v>0</v>
      </c>
      <c r="HL65" s="265">
        <v>0</v>
      </c>
      <c r="HM65" s="258">
        <v>0</v>
      </c>
      <c r="HN65" s="265">
        <v>0</v>
      </c>
      <c r="HO65" s="276">
        <v>0</v>
      </c>
      <c r="HP65" s="400">
        <v>0</v>
      </c>
      <c r="HQ65" s="390">
        <v>0</v>
      </c>
      <c r="HR65" s="215">
        <v>0</v>
      </c>
      <c r="HS65" s="258">
        <v>0</v>
      </c>
      <c r="HT65" s="265">
        <v>0</v>
      </c>
      <c r="HU65" s="245">
        <v>0</v>
      </c>
      <c r="HV65" s="238">
        <v>0</v>
      </c>
      <c r="HW65" s="258">
        <v>0</v>
      </c>
      <c r="HX65" s="265">
        <v>0</v>
      </c>
      <c r="HY65" s="258">
        <v>0</v>
      </c>
      <c r="HZ65" s="265">
        <v>0</v>
      </c>
      <c r="IA65" s="276">
        <v>0</v>
      </c>
      <c r="IB65" s="400">
        <v>0</v>
      </c>
      <c r="IC65" s="390">
        <v>0</v>
      </c>
      <c r="ID65" s="215">
        <v>0</v>
      </c>
      <c r="IE65" s="258">
        <v>0</v>
      </c>
      <c r="IF65" s="265">
        <v>0</v>
      </c>
      <c r="IG65" s="245">
        <v>0</v>
      </c>
      <c r="IH65" s="238">
        <v>0</v>
      </c>
      <c r="II65" s="258">
        <v>0</v>
      </c>
      <c r="IJ65" s="265">
        <v>0</v>
      </c>
      <c r="IK65" s="258">
        <v>0</v>
      </c>
      <c r="IL65" s="265">
        <v>0</v>
      </c>
      <c r="IM65" s="276">
        <v>0</v>
      </c>
      <c r="IN65" s="400">
        <v>0</v>
      </c>
      <c r="IO65" s="390">
        <v>0</v>
      </c>
      <c r="IP65" s="215">
        <v>0</v>
      </c>
      <c r="IQ65" s="258">
        <v>0</v>
      </c>
      <c r="IR65" s="265">
        <v>0</v>
      </c>
      <c r="IS65" s="245">
        <v>0</v>
      </c>
      <c r="IT65" s="238">
        <v>0</v>
      </c>
      <c r="IU65" s="258">
        <v>0</v>
      </c>
      <c r="IV65" s="265">
        <v>0</v>
      </c>
      <c r="IW65" s="258">
        <v>0</v>
      </c>
      <c r="IX65" s="265">
        <v>0</v>
      </c>
      <c r="IY65" s="276">
        <v>0</v>
      </c>
    </row>
    <row r="66" spans="1:259" ht="14.1" customHeight="1" x14ac:dyDescent="0.2">
      <c r="B66" s="251" t="s">
        <v>185</v>
      </c>
      <c r="C66" s="241">
        <v>964117.7</v>
      </c>
      <c r="D66" s="240">
        <v>42.849675555555557</v>
      </c>
      <c r="E66" s="241">
        <v>0</v>
      </c>
      <c r="F66" s="212">
        <v>2250000</v>
      </c>
      <c r="G66" s="367">
        <v>6.8338796304666619E-2</v>
      </c>
      <c r="H66" s="234">
        <v>194075.9</v>
      </c>
      <c r="I66" s="256">
        <v>8.6255955555555559</v>
      </c>
      <c r="J66" s="212">
        <v>0</v>
      </c>
      <c r="K66" s="256">
        <v>0</v>
      </c>
      <c r="L66" s="212">
        <v>194075.9</v>
      </c>
      <c r="M66" s="256">
        <v>8.6255955555555559</v>
      </c>
      <c r="N66" s="241">
        <v>0</v>
      </c>
      <c r="O66" s="262">
        <v>0</v>
      </c>
      <c r="P66" s="241">
        <v>0</v>
      </c>
      <c r="Q66" s="367">
        <v>0</v>
      </c>
      <c r="R66" s="234">
        <v>0</v>
      </c>
      <c r="S66" s="256">
        <v>0</v>
      </c>
      <c r="T66" s="212">
        <v>0</v>
      </c>
      <c r="U66" s="256">
        <v>0</v>
      </c>
      <c r="V66" s="212">
        <v>0</v>
      </c>
      <c r="W66" s="256">
        <v>0</v>
      </c>
      <c r="X66" s="241">
        <v>0</v>
      </c>
      <c r="Y66" s="262">
        <v>0</v>
      </c>
      <c r="Z66" s="241">
        <v>0</v>
      </c>
      <c r="AA66" s="367">
        <v>0</v>
      </c>
      <c r="AB66" s="234">
        <v>0</v>
      </c>
      <c r="AC66" s="256">
        <v>0</v>
      </c>
      <c r="AD66" s="212">
        <v>0</v>
      </c>
      <c r="AE66" s="256">
        <v>0</v>
      </c>
      <c r="AF66" s="212">
        <v>0</v>
      </c>
      <c r="AG66" s="256">
        <v>0</v>
      </c>
      <c r="AH66" s="241">
        <v>0</v>
      </c>
      <c r="AI66" s="262">
        <v>0</v>
      </c>
      <c r="AJ66" s="241">
        <v>0</v>
      </c>
      <c r="AK66" s="367">
        <v>0</v>
      </c>
      <c r="AL66" s="234">
        <v>0</v>
      </c>
      <c r="AM66" s="256">
        <v>0</v>
      </c>
      <c r="AN66" s="212">
        <v>0</v>
      </c>
      <c r="AO66" s="256">
        <v>0</v>
      </c>
      <c r="AP66" s="212">
        <v>0</v>
      </c>
      <c r="AQ66" s="256">
        <v>0</v>
      </c>
      <c r="AR66" s="241">
        <v>0</v>
      </c>
      <c r="AS66" s="262">
        <v>0</v>
      </c>
      <c r="AT66" s="241">
        <v>0</v>
      </c>
      <c r="AU66" s="367">
        <v>0</v>
      </c>
      <c r="AV66" s="234">
        <v>0</v>
      </c>
      <c r="AW66" s="256">
        <v>0</v>
      </c>
      <c r="AX66" s="212">
        <v>0</v>
      </c>
      <c r="AY66" s="256">
        <v>0</v>
      </c>
      <c r="AZ66" s="212">
        <v>0</v>
      </c>
      <c r="BA66" s="256">
        <v>0</v>
      </c>
      <c r="BB66" s="241">
        <v>0</v>
      </c>
      <c r="BC66" s="262">
        <v>0</v>
      </c>
      <c r="BD66" s="241">
        <v>0</v>
      </c>
      <c r="BE66" s="367">
        <v>0</v>
      </c>
      <c r="BF66" s="234">
        <v>0</v>
      </c>
      <c r="BG66" s="256">
        <v>0</v>
      </c>
      <c r="BH66" s="212">
        <v>0</v>
      </c>
      <c r="BI66" s="256">
        <v>0</v>
      </c>
      <c r="BJ66" s="212">
        <v>0</v>
      </c>
      <c r="BK66" s="256">
        <v>0</v>
      </c>
      <c r="BL66" s="241">
        <v>0</v>
      </c>
      <c r="BM66" s="259">
        <v>0</v>
      </c>
      <c r="BN66" s="241">
        <v>0</v>
      </c>
      <c r="BO66" s="367">
        <v>0</v>
      </c>
      <c r="BP66" s="234">
        <v>0</v>
      </c>
      <c r="BQ66" s="256">
        <v>0</v>
      </c>
      <c r="BR66" s="212">
        <v>0</v>
      </c>
      <c r="BS66" s="256">
        <v>0</v>
      </c>
      <c r="BT66" s="212">
        <v>0</v>
      </c>
      <c r="BU66" s="262">
        <v>0</v>
      </c>
      <c r="BV66" s="246">
        <v>0</v>
      </c>
      <c r="BW66" s="372">
        <v>0</v>
      </c>
      <c r="BX66" s="246">
        <v>0</v>
      </c>
      <c r="BY66" s="215">
        <v>0</v>
      </c>
      <c r="BZ66" s="268">
        <v>0</v>
      </c>
      <c r="CA66" s="215">
        <v>0</v>
      </c>
      <c r="CB66" s="245">
        <v>0</v>
      </c>
      <c r="CC66" s="238">
        <v>0</v>
      </c>
      <c r="CD66" s="268">
        <v>0</v>
      </c>
      <c r="CE66" s="215">
        <v>0</v>
      </c>
      <c r="CF66" s="268">
        <v>0</v>
      </c>
      <c r="CG66" s="215">
        <v>0</v>
      </c>
      <c r="CH66" s="273">
        <v>0</v>
      </c>
      <c r="CI66" s="246">
        <v>0</v>
      </c>
      <c r="CJ66" s="372">
        <v>0</v>
      </c>
      <c r="CK66" s="246">
        <v>0</v>
      </c>
      <c r="CL66" s="215">
        <v>0</v>
      </c>
      <c r="CM66" s="268">
        <v>0</v>
      </c>
      <c r="CN66" s="215">
        <v>0</v>
      </c>
      <c r="CO66" s="245">
        <v>0</v>
      </c>
      <c r="CP66" s="238">
        <v>0</v>
      </c>
      <c r="CQ66" s="268">
        <v>0</v>
      </c>
      <c r="CR66" s="215">
        <v>0</v>
      </c>
      <c r="CS66" s="268">
        <v>0</v>
      </c>
      <c r="CT66" s="215">
        <v>0</v>
      </c>
      <c r="CU66" s="273">
        <v>0</v>
      </c>
      <c r="CV66" s="246">
        <v>0</v>
      </c>
      <c r="CW66" s="372">
        <v>0</v>
      </c>
      <c r="CX66" s="246">
        <v>0</v>
      </c>
      <c r="CY66" s="215">
        <v>0</v>
      </c>
      <c r="CZ66" s="268">
        <v>0</v>
      </c>
      <c r="DA66" s="215">
        <v>0</v>
      </c>
      <c r="DB66" s="245">
        <v>0</v>
      </c>
      <c r="DC66" s="238">
        <v>0</v>
      </c>
      <c r="DD66" s="268">
        <v>0</v>
      </c>
      <c r="DE66" s="215">
        <v>0</v>
      </c>
      <c r="DF66" s="268">
        <v>0</v>
      </c>
      <c r="DG66" s="215">
        <v>0</v>
      </c>
      <c r="DH66" s="273">
        <v>0</v>
      </c>
      <c r="DI66" s="246">
        <v>0</v>
      </c>
      <c r="DJ66" s="372">
        <v>0</v>
      </c>
      <c r="DK66" s="246">
        <v>0</v>
      </c>
      <c r="DL66" s="215">
        <v>0</v>
      </c>
      <c r="DM66" s="268">
        <v>0</v>
      </c>
      <c r="DN66" s="215">
        <v>0</v>
      </c>
      <c r="DO66" s="245">
        <v>0</v>
      </c>
      <c r="DP66" s="238">
        <v>0</v>
      </c>
      <c r="DQ66" s="268">
        <v>0</v>
      </c>
      <c r="DR66" s="215">
        <v>0</v>
      </c>
      <c r="DS66" s="268">
        <v>0</v>
      </c>
      <c r="DT66" s="215">
        <v>0</v>
      </c>
      <c r="DU66" s="273">
        <v>0</v>
      </c>
      <c r="DV66" s="246">
        <v>0</v>
      </c>
      <c r="DW66" s="372">
        <v>0</v>
      </c>
      <c r="DX66" s="246">
        <v>0</v>
      </c>
      <c r="DY66" s="215">
        <v>0</v>
      </c>
      <c r="DZ66" s="268">
        <v>0</v>
      </c>
      <c r="EA66" s="215">
        <v>0</v>
      </c>
      <c r="EB66" s="245">
        <v>0</v>
      </c>
      <c r="EC66" s="238">
        <v>0</v>
      </c>
      <c r="ED66" s="268">
        <v>0</v>
      </c>
      <c r="EE66" s="215">
        <v>0</v>
      </c>
      <c r="EF66" s="268">
        <v>0</v>
      </c>
      <c r="EG66" s="215">
        <v>0</v>
      </c>
      <c r="EH66" s="273">
        <v>0</v>
      </c>
      <c r="EI66" s="246">
        <v>0</v>
      </c>
      <c r="EJ66" s="372">
        <v>0</v>
      </c>
      <c r="EK66" s="246">
        <v>0</v>
      </c>
      <c r="EL66" s="215">
        <v>0</v>
      </c>
      <c r="EM66" s="268">
        <v>0</v>
      </c>
      <c r="EN66" s="215">
        <v>0</v>
      </c>
      <c r="EO66" s="245">
        <v>0</v>
      </c>
      <c r="EP66" s="238">
        <v>0</v>
      </c>
      <c r="EQ66" s="268">
        <v>0</v>
      </c>
      <c r="ER66" s="215">
        <v>0</v>
      </c>
      <c r="ES66" s="268">
        <v>0</v>
      </c>
      <c r="ET66" s="215">
        <v>0</v>
      </c>
      <c r="EU66" s="273">
        <v>0</v>
      </c>
      <c r="EV66" s="400">
        <v>0</v>
      </c>
      <c r="EW66" s="390">
        <v>0</v>
      </c>
      <c r="EX66" s="215">
        <v>0</v>
      </c>
      <c r="EY66" s="258">
        <v>0</v>
      </c>
      <c r="EZ66" s="268">
        <v>0</v>
      </c>
      <c r="FA66" s="215">
        <v>0</v>
      </c>
      <c r="FB66" s="245">
        <v>0</v>
      </c>
      <c r="FC66" s="410">
        <v>0</v>
      </c>
      <c r="FD66" s="268">
        <v>0</v>
      </c>
      <c r="FE66" s="258">
        <v>0</v>
      </c>
      <c r="FF66" s="268">
        <v>0</v>
      </c>
      <c r="FG66" s="276">
        <v>0</v>
      </c>
      <c r="FH66" s="400">
        <v>0</v>
      </c>
      <c r="FI66" s="390">
        <v>0</v>
      </c>
      <c r="FJ66" s="215">
        <v>0</v>
      </c>
      <c r="FK66" s="258">
        <v>0</v>
      </c>
      <c r="FL66" s="268">
        <v>0</v>
      </c>
      <c r="FM66" s="215">
        <v>0</v>
      </c>
      <c r="FN66" s="245">
        <v>0</v>
      </c>
      <c r="FO66" s="410">
        <v>0</v>
      </c>
      <c r="FP66" s="268">
        <v>0</v>
      </c>
      <c r="FQ66" s="258">
        <v>0</v>
      </c>
      <c r="FR66" s="268">
        <v>0</v>
      </c>
      <c r="FS66" s="276">
        <v>0</v>
      </c>
      <c r="FT66" s="400">
        <v>0</v>
      </c>
      <c r="FU66" s="390">
        <v>0</v>
      </c>
      <c r="FV66" s="215">
        <v>0</v>
      </c>
      <c r="FW66" s="258">
        <v>0</v>
      </c>
      <c r="FX66" s="268">
        <v>0</v>
      </c>
      <c r="FY66" s="215">
        <v>0</v>
      </c>
      <c r="FZ66" s="430">
        <v>0</v>
      </c>
      <c r="GA66" s="410">
        <v>0</v>
      </c>
      <c r="GB66" s="268">
        <v>0</v>
      </c>
      <c r="GC66" s="258">
        <v>0</v>
      </c>
      <c r="GD66" s="268">
        <v>0</v>
      </c>
      <c r="GE66" s="276">
        <v>0</v>
      </c>
      <c r="GF66" s="400">
        <v>0</v>
      </c>
      <c r="GG66" s="390">
        <v>0</v>
      </c>
      <c r="GH66" s="215">
        <v>0</v>
      </c>
      <c r="GI66" s="258">
        <v>0</v>
      </c>
      <c r="GJ66" s="268">
        <v>0</v>
      </c>
      <c r="GK66" s="245">
        <v>0</v>
      </c>
      <c r="GL66" s="238">
        <v>0</v>
      </c>
      <c r="GM66" s="258">
        <v>0</v>
      </c>
      <c r="GN66" s="265">
        <v>0</v>
      </c>
      <c r="GO66" s="258">
        <v>0</v>
      </c>
      <c r="GP66" s="265">
        <v>0</v>
      </c>
      <c r="GQ66" s="276">
        <v>0</v>
      </c>
      <c r="GR66" s="400">
        <v>0</v>
      </c>
      <c r="GS66" s="390">
        <v>0</v>
      </c>
      <c r="GT66" s="215">
        <v>0</v>
      </c>
      <c r="GU66" s="258">
        <v>0</v>
      </c>
      <c r="GV66" s="265">
        <v>0</v>
      </c>
      <c r="GW66" s="245">
        <v>0</v>
      </c>
      <c r="GX66" s="238">
        <v>0</v>
      </c>
      <c r="GY66" s="258">
        <v>0</v>
      </c>
      <c r="GZ66" s="265">
        <v>0</v>
      </c>
      <c r="HA66" s="258">
        <v>0</v>
      </c>
      <c r="HB66" s="265">
        <v>0</v>
      </c>
      <c r="HC66" s="276">
        <v>0</v>
      </c>
      <c r="HD66" s="400">
        <v>0</v>
      </c>
      <c r="HE66" s="390">
        <v>0</v>
      </c>
      <c r="HF66" s="215">
        <v>0</v>
      </c>
      <c r="HG66" s="258">
        <v>0</v>
      </c>
      <c r="HH66" s="265">
        <v>0</v>
      </c>
      <c r="HI66" s="245">
        <v>0</v>
      </c>
      <c r="HJ66" s="238">
        <v>0</v>
      </c>
      <c r="HK66" s="258">
        <v>0</v>
      </c>
      <c r="HL66" s="265">
        <v>0</v>
      </c>
      <c r="HM66" s="258">
        <v>0</v>
      </c>
      <c r="HN66" s="265">
        <v>0</v>
      </c>
      <c r="HO66" s="276">
        <v>0</v>
      </c>
      <c r="HP66" s="400">
        <v>0</v>
      </c>
      <c r="HQ66" s="390">
        <v>0</v>
      </c>
      <c r="HR66" s="215">
        <v>0</v>
      </c>
      <c r="HS66" s="258">
        <v>0</v>
      </c>
      <c r="HT66" s="265">
        <v>0</v>
      </c>
      <c r="HU66" s="245">
        <v>0</v>
      </c>
      <c r="HV66" s="238">
        <v>0</v>
      </c>
      <c r="HW66" s="258">
        <v>0</v>
      </c>
      <c r="HX66" s="265">
        <v>0</v>
      </c>
      <c r="HY66" s="258">
        <v>0</v>
      </c>
      <c r="HZ66" s="265">
        <v>0</v>
      </c>
      <c r="IA66" s="276">
        <v>0</v>
      </c>
      <c r="IB66" s="400">
        <v>0</v>
      </c>
      <c r="IC66" s="390">
        <v>0</v>
      </c>
      <c r="ID66" s="215">
        <v>0</v>
      </c>
      <c r="IE66" s="258">
        <v>0</v>
      </c>
      <c r="IF66" s="265">
        <v>0</v>
      </c>
      <c r="IG66" s="245">
        <v>0</v>
      </c>
      <c r="IH66" s="238">
        <v>0</v>
      </c>
      <c r="II66" s="258">
        <v>0</v>
      </c>
      <c r="IJ66" s="265">
        <v>0</v>
      </c>
      <c r="IK66" s="258">
        <v>0</v>
      </c>
      <c r="IL66" s="265">
        <v>0</v>
      </c>
      <c r="IM66" s="276">
        <v>0</v>
      </c>
      <c r="IN66" s="400">
        <v>0</v>
      </c>
      <c r="IO66" s="390">
        <v>0</v>
      </c>
      <c r="IP66" s="215">
        <v>0</v>
      </c>
      <c r="IQ66" s="258">
        <v>0</v>
      </c>
      <c r="IR66" s="265">
        <v>0</v>
      </c>
      <c r="IS66" s="245">
        <v>0</v>
      </c>
      <c r="IT66" s="238">
        <v>0</v>
      </c>
      <c r="IU66" s="258">
        <v>0</v>
      </c>
      <c r="IV66" s="265">
        <v>0</v>
      </c>
      <c r="IW66" s="258">
        <v>0</v>
      </c>
      <c r="IX66" s="265">
        <v>0</v>
      </c>
      <c r="IY66" s="276">
        <v>0</v>
      </c>
    </row>
    <row r="67" spans="1:259" ht="14.1" customHeight="1" x14ac:dyDescent="0.2">
      <c r="B67" s="251" t="s">
        <v>277</v>
      </c>
      <c r="C67" s="241">
        <v>14676384.9</v>
      </c>
      <c r="D67" s="240">
        <v>95.667507809447528</v>
      </c>
      <c r="E67" s="241">
        <v>0</v>
      </c>
      <c r="F67" s="212">
        <v>15341034</v>
      </c>
      <c r="G67" s="367">
        <v>0.46595013227953996</v>
      </c>
      <c r="H67" s="234">
        <v>9109218.8000000007</v>
      </c>
      <c r="I67" s="256">
        <v>59.378127967123994</v>
      </c>
      <c r="J67" s="212">
        <v>1425745.2</v>
      </c>
      <c r="K67" s="256">
        <v>9.2936708177558316</v>
      </c>
      <c r="L67" s="212">
        <v>10534964</v>
      </c>
      <c r="M67" s="256">
        <v>68.671798784879826</v>
      </c>
      <c r="N67" s="241">
        <v>0</v>
      </c>
      <c r="O67" s="262">
        <v>0</v>
      </c>
      <c r="P67" s="241">
        <v>0</v>
      </c>
      <c r="Q67" s="367">
        <v>0</v>
      </c>
      <c r="R67" s="234">
        <v>0</v>
      </c>
      <c r="S67" s="256">
        <v>0</v>
      </c>
      <c r="T67" s="212">
        <v>0</v>
      </c>
      <c r="U67" s="256">
        <v>0</v>
      </c>
      <c r="V67" s="212">
        <v>0</v>
      </c>
      <c r="W67" s="256">
        <v>0</v>
      </c>
      <c r="X67" s="241">
        <v>0</v>
      </c>
      <c r="Y67" s="262">
        <v>0</v>
      </c>
      <c r="Z67" s="241">
        <v>0</v>
      </c>
      <c r="AA67" s="367">
        <v>0</v>
      </c>
      <c r="AB67" s="234">
        <v>0</v>
      </c>
      <c r="AC67" s="256">
        <v>0</v>
      </c>
      <c r="AD67" s="212">
        <v>0</v>
      </c>
      <c r="AE67" s="256">
        <v>0</v>
      </c>
      <c r="AF67" s="212">
        <v>0</v>
      </c>
      <c r="AG67" s="256">
        <v>0</v>
      </c>
      <c r="AH67" s="241">
        <v>0</v>
      </c>
      <c r="AI67" s="262">
        <v>0</v>
      </c>
      <c r="AJ67" s="241">
        <v>0</v>
      </c>
      <c r="AK67" s="367">
        <v>0</v>
      </c>
      <c r="AL67" s="234">
        <v>0</v>
      </c>
      <c r="AM67" s="256">
        <v>0</v>
      </c>
      <c r="AN67" s="212">
        <v>0</v>
      </c>
      <c r="AO67" s="256">
        <v>0</v>
      </c>
      <c r="AP67" s="212">
        <v>0</v>
      </c>
      <c r="AQ67" s="256">
        <v>0</v>
      </c>
      <c r="AR67" s="241">
        <v>0</v>
      </c>
      <c r="AS67" s="262">
        <v>0</v>
      </c>
      <c r="AT67" s="241">
        <v>0</v>
      </c>
      <c r="AU67" s="367">
        <v>0</v>
      </c>
      <c r="AV67" s="234">
        <v>0</v>
      </c>
      <c r="AW67" s="256">
        <v>0</v>
      </c>
      <c r="AX67" s="212">
        <v>0</v>
      </c>
      <c r="AY67" s="256">
        <v>0</v>
      </c>
      <c r="AZ67" s="212">
        <v>0</v>
      </c>
      <c r="BA67" s="256">
        <v>0</v>
      </c>
      <c r="BB67" s="241">
        <v>0</v>
      </c>
      <c r="BC67" s="262">
        <v>0</v>
      </c>
      <c r="BD67" s="241">
        <v>0</v>
      </c>
      <c r="BE67" s="367">
        <v>0</v>
      </c>
      <c r="BF67" s="234">
        <v>0</v>
      </c>
      <c r="BG67" s="256">
        <v>0</v>
      </c>
      <c r="BH67" s="212">
        <v>0</v>
      </c>
      <c r="BI67" s="256">
        <v>0</v>
      </c>
      <c r="BJ67" s="212">
        <v>0</v>
      </c>
      <c r="BK67" s="256">
        <v>0</v>
      </c>
      <c r="BL67" s="241">
        <v>0</v>
      </c>
      <c r="BM67" s="259">
        <v>0</v>
      </c>
      <c r="BN67" s="241">
        <v>0</v>
      </c>
      <c r="BO67" s="367">
        <v>0</v>
      </c>
      <c r="BP67" s="234">
        <v>0</v>
      </c>
      <c r="BQ67" s="256">
        <v>0</v>
      </c>
      <c r="BR67" s="212">
        <v>0</v>
      </c>
      <c r="BS67" s="256">
        <v>0</v>
      </c>
      <c r="BT67" s="212">
        <v>0</v>
      </c>
      <c r="BU67" s="262">
        <v>0</v>
      </c>
      <c r="BV67" s="246">
        <v>0</v>
      </c>
      <c r="BW67" s="372">
        <v>0</v>
      </c>
      <c r="BX67" s="246">
        <v>0</v>
      </c>
      <c r="BY67" s="215">
        <v>0</v>
      </c>
      <c r="BZ67" s="268">
        <v>0</v>
      </c>
      <c r="CA67" s="215">
        <v>0</v>
      </c>
      <c r="CB67" s="245">
        <v>0</v>
      </c>
      <c r="CC67" s="238">
        <v>0</v>
      </c>
      <c r="CD67" s="268">
        <v>0</v>
      </c>
      <c r="CE67" s="215">
        <v>0</v>
      </c>
      <c r="CF67" s="268">
        <v>0</v>
      </c>
      <c r="CG67" s="215">
        <v>0</v>
      </c>
      <c r="CH67" s="273">
        <v>0</v>
      </c>
      <c r="CI67" s="246">
        <v>0</v>
      </c>
      <c r="CJ67" s="372">
        <v>0</v>
      </c>
      <c r="CK67" s="246">
        <v>0</v>
      </c>
      <c r="CL67" s="215">
        <v>0</v>
      </c>
      <c r="CM67" s="268">
        <v>0</v>
      </c>
      <c r="CN67" s="215">
        <v>0</v>
      </c>
      <c r="CO67" s="245">
        <v>0</v>
      </c>
      <c r="CP67" s="238">
        <v>0</v>
      </c>
      <c r="CQ67" s="268">
        <v>0</v>
      </c>
      <c r="CR67" s="215">
        <v>0</v>
      </c>
      <c r="CS67" s="268">
        <v>0</v>
      </c>
      <c r="CT67" s="215">
        <v>0</v>
      </c>
      <c r="CU67" s="273">
        <v>0</v>
      </c>
      <c r="CV67" s="246">
        <v>0</v>
      </c>
      <c r="CW67" s="372">
        <v>0</v>
      </c>
      <c r="CX67" s="246">
        <v>0</v>
      </c>
      <c r="CY67" s="215">
        <v>0</v>
      </c>
      <c r="CZ67" s="268">
        <v>0</v>
      </c>
      <c r="DA67" s="215">
        <v>0</v>
      </c>
      <c r="DB67" s="245">
        <v>0</v>
      </c>
      <c r="DC67" s="238">
        <v>0</v>
      </c>
      <c r="DD67" s="268">
        <v>0</v>
      </c>
      <c r="DE67" s="215">
        <v>0</v>
      </c>
      <c r="DF67" s="268">
        <v>0</v>
      </c>
      <c r="DG67" s="215">
        <v>0</v>
      </c>
      <c r="DH67" s="273">
        <v>0</v>
      </c>
      <c r="DI67" s="246">
        <v>0</v>
      </c>
      <c r="DJ67" s="372">
        <v>0</v>
      </c>
      <c r="DK67" s="246">
        <v>0</v>
      </c>
      <c r="DL67" s="215">
        <v>0</v>
      </c>
      <c r="DM67" s="268">
        <v>0</v>
      </c>
      <c r="DN67" s="215">
        <v>0</v>
      </c>
      <c r="DO67" s="245">
        <v>0</v>
      </c>
      <c r="DP67" s="238">
        <v>0</v>
      </c>
      <c r="DQ67" s="268">
        <v>0</v>
      </c>
      <c r="DR67" s="215">
        <v>0</v>
      </c>
      <c r="DS67" s="268">
        <v>0</v>
      </c>
      <c r="DT67" s="215">
        <v>0</v>
      </c>
      <c r="DU67" s="273">
        <v>0</v>
      </c>
      <c r="DV67" s="246">
        <v>0</v>
      </c>
      <c r="DW67" s="372">
        <v>0</v>
      </c>
      <c r="DX67" s="246">
        <v>0</v>
      </c>
      <c r="DY67" s="215">
        <v>0</v>
      </c>
      <c r="DZ67" s="268">
        <v>0</v>
      </c>
      <c r="EA67" s="215">
        <v>0</v>
      </c>
      <c r="EB67" s="245">
        <v>0</v>
      </c>
      <c r="EC67" s="238">
        <v>0</v>
      </c>
      <c r="ED67" s="268">
        <v>0</v>
      </c>
      <c r="EE67" s="215">
        <v>0</v>
      </c>
      <c r="EF67" s="268">
        <v>0</v>
      </c>
      <c r="EG67" s="215">
        <v>0</v>
      </c>
      <c r="EH67" s="273">
        <v>0</v>
      </c>
      <c r="EI67" s="246">
        <v>0</v>
      </c>
      <c r="EJ67" s="372">
        <v>0</v>
      </c>
      <c r="EK67" s="246">
        <v>0</v>
      </c>
      <c r="EL67" s="215">
        <v>0</v>
      </c>
      <c r="EM67" s="268">
        <v>0</v>
      </c>
      <c r="EN67" s="215">
        <v>0</v>
      </c>
      <c r="EO67" s="245">
        <v>0</v>
      </c>
      <c r="EP67" s="238">
        <v>0</v>
      </c>
      <c r="EQ67" s="268">
        <v>0</v>
      </c>
      <c r="ER67" s="215">
        <v>0</v>
      </c>
      <c r="ES67" s="268">
        <v>0</v>
      </c>
      <c r="ET67" s="215">
        <v>0</v>
      </c>
      <c r="EU67" s="273">
        <v>0</v>
      </c>
      <c r="EV67" s="400">
        <v>0</v>
      </c>
      <c r="EW67" s="390">
        <v>0</v>
      </c>
      <c r="EX67" s="215">
        <v>0</v>
      </c>
      <c r="EY67" s="258">
        <v>0</v>
      </c>
      <c r="EZ67" s="268">
        <v>0</v>
      </c>
      <c r="FA67" s="215">
        <v>0</v>
      </c>
      <c r="FB67" s="245">
        <v>0</v>
      </c>
      <c r="FC67" s="410">
        <v>0</v>
      </c>
      <c r="FD67" s="268">
        <v>0</v>
      </c>
      <c r="FE67" s="258">
        <v>0</v>
      </c>
      <c r="FF67" s="268">
        <v>0</v>
      </c>
      <c r="FG67" s="276">
        <v>0</v>
      </c>
      <c r="FH67" s="400">
        <v>0</v>
      </c>
      <c r="FI67" s="390">
        <v>0</v>
      </c>
      <c r="FJ67" s="215">
        <v>0</v>
      </c>
      <c r="FK67" s="258">
        <v>0</v>
      </c>
      <c r="FL67" s="268">
        <v>0</v>
      </c>
      <c r="FM67" s="215">
        <v>0</v>
      </c>
      <c r="FN67" s="245">
        <v>0</v>
      </c>
      <c r="FO67" s="410">
        <v>0</v>
      </c>
      <c r="FP67" s="268">
        <v>0</v>
      </c>
      <c r="FQ67" s="258">
        <v>0</v>
      </c>
      <c r="FR67" s="268">
        <v>0</v>
      </c>
      <c r="FS67" s="276">
        <v>0</v>
      </c>
      <c r="FT67" s="400">
        <v>0</v>
      </c>
      <c r="FU67" s="390">
        <v>0</v>
      </c>
      <c r="FV67" s="215">
        <v>0</v>
      </c>
      <c r="FW67" s="258">
        <v>0</v>
      </c>
      <c r="FX67" s="268">
        <v>0</v>
      </c>
      <c r="FY67" s="215">
        <v>0</v>
      </c>
      <c r="FZ67" s="430">
        <v>0</v>
      </c>
      <c r="GA67" s="410">
        <v>0</v>
      </c>
      <c r="GB67" s="268">
        <v>0</v>
      </c>
      <c r="GC67" s="258">
        <v>0</v>
      </c>
      <c r="GD67" s="268">
        <v>0</v>
      </c>
      <c r="GE67" s="276">
        <v>0</v>
      </c>
      <c r="GF67" s="400">
        <v>0</v>
      </c>
      <c r="GG67" s="390">
        <v>0</v>
      </c>
      <c r="GH67" s="215">
        <v>0</v>
      </c>
      <c r="GI67" s="258">
        <v>0</v>
      </c>
      <c r="GJ67" s="268">
        <v>0</v>
      </c>
      <c r="GK67" s="245">
        <v>0</v>
      </c>
      <c r="GL67" s="238">
        <v>0</v>
      </c>
      <c r="GM67" s="258">
        <v>0</v>
      </c>
      <c r="GN67" s="265">
        <v>0</v>
      </c>
      <c r="GO67" s="258">
        <v>0</v>
      </c>
      <c r="GP67" s="265">
        <v>0</v>
      </c>
      <c r="GQ67" s="276">
        <v>0</v>
      </c>
      <c r="GR67" s="400">
        <v>0</v>
      </c>
      <c r="GS67" s="390">
        <v>0</v>
      </c>
      <c r="GT67" s="215">
        <v>0</v>
      </c>
      <c r="GU67" s="258">
        <v>0</v>
      </c>
      <c r="GV67" s="265">
        <v>0</v>
      </c>
      <c r="GW67" s="245">
        <v>0</v>
      </c>
      <c r="GX67" s="238">
        <v>0</v>
      </c>
      <c r="GY67" s="258">
        <v>0</v>
      </c>
      <c r="GZ67" s="265">
        <v>0</v>
      </c>
      <c r="HA67" s="258">
        <v>0</v>
      </c>
      <c r="HB67" s="265">
        <v>0</v>
      </c>
      <c r="HC67" s="276">
        <v>0</v>
      </c>
      <c r="HD67" s="400">
        <v>0</v>
      </c>
      <c r="HE67" s="390">
        <v>0</v>
      </c>
      <c r="HF67" s="215">
        <v>0</v>
      </c>
      <c r="HG67" s="258">
        <v>0</v>
      </c>
      <c r="HH67" s="265">
        <v>0</v>
      </c>
      <c r="HI67" s="245">
        <v>0</v>
      </c>
      <c r="HJ67" s="238">
        <v>0</v>
      </c>
      <c r="HK67" s="258">
        <v>0</v>
      </c>
      <c r="HL67" s="265">
        <v>0</v>
      </c>
      <c r="HM67" s="258">
        <v>0</v>
      </c>
      <c r="HN67" s="265">
        <v>0</v>
      </c>
      <c r="HO67" s="276">
        <v>0</v>
      </c>
      <c r="HP67" s="400">
        <v>0</v>
      </c>
      <c r="HQ67" s="390">
        <v>0</v>
      </c>
      <c r="HR67" s="215">
        <v>0</v>
      </c>
      <c r="HS67" s="258">
        <v>0</v>
      </c>
      <c r="HT67" s="265">
        <v>0</v>
      </c>
      <c r="HU67" s="245">
        <v>0</v>
      </c>
      <c r="HV67" s="238">
        <v>0</v>
      </c>
      <c r="HW67" s="258">
        <v>0</v>
      </c>
      <c r="HX67" s="265">
        <v>0</v>
      </c>
      <c r="HY67" s="258">
        <v>0</v>
      </c>
      <c r="HZ67" s="265">
        <v>0</v>
      </c>
      <c r="IA67" s="276">
        <v>0</v>
      </c>
      <c r="IB67" s="400">
        <v>0</v>
      </c>
      <c r="IC67" s="390">
        <v>0</v>
      </c>
      <c r="ID67" s="215">
        <v>0</v>
      </c>
      <c r="IE67" s="258">
        <v>0</v>
      </c>
      <c r="IF67" s="265">
        <v>0</v>
      </c>
      <c r="IG67" s="245">
        <v>0</v>
      </c>
      <c r="IH67" s="238">
        <v>0</v>
      </c>
      <c r="II67" s="258">
        <v>0</v>
      </c>
      <c r="IJ67" s="265">
        <v>0</v>
      </c>
      <c r="IK67" s="258">
        <v>0</v>
      </c>
      <c r="IL67" s="265">
        <v>0</v>
      </c>
      <c r="IM67" s="276">
        <v>0</v>
      </c>
      <c r="IN67" s="400">
        <v>0</v>
      </c>
      <c r="IO67" s="390">
        <v>0</v>
      </c>
      <c r="IP67" s="215">
        <v>0</v>
      </c>
      <c r="IQ67" s="258">
        <v>0</v>
      </c>
      <c r="IR67" s="265">
        <v>0</v>
      </c>
      <c r="IS67" s="245">
        <v>0</v>
      </c>
      <c r="IT67" s="238">
        <v>0</v>
      </c>
      <c r="IU67" s="258">
        <v>0</v>
      </c>
      <c r="IV67" s="265">
        <v>0</v>
      </c>
      <c r="IW67" s="258">
        <v>0</v>
      </c>
      <c r="IX67" s="265">
        <v>0</v>
      </c>
      <c r="IY67" s="276">
        <v>0</v>
      </c>
    </row>
    <row r="68" spans="1:259" ht="14.1" customHeight="1" x14ac:dyDescent="0.2">
      <c r="B68" s="251" t="s">
        <v>186</v>
      </c>
      <c r="C68" s="241">
        <v>609750.6</v>
      </c>
      <c r="D68" s="240">
        <v>113.39787877829831</v>
      </c>
      <c r="E68" s="241">
        <v>0</v>
      </c>
      <c r="F68" s="212">
        <v>537709</v>
      </c>
      <c r="G68" s="367">
        <v>1.633172703208266E-2</v>
      </c>
      <c r="H68" s="234">
        <v>446286.7</v>
      </c>
      <c r="I68" s="256">
        <v>82.997811083690252</v>
      </c>
      <c r="J68" s="212">
        <v>1759</v>
      </c>
      <c r="K68" s="256">
        <v>0.3271286141760692</v>
      </c>
      <c r="L68" s="212">
        <v>448045.7</v>
      </c>
      <c r="M68" s="256">
        <v>83.324939697866313</v>
      </c>
      <c r="N68" s="241">
        <v>0</v>
      </c>
      <c r="O68" s="262">
        <v>0</v>
      </c>
      <c r="P68" s="241">
        <v>0</v>
      </c>
      <c r="Q68" s="367">
        <v>0</v>
      </c>
      <c r="R68" s="234">
        <v>0</v>
      </c>
      <c r="S68" s="256">
        <v>0</v>
      </c>
      <c r="T68" s="212">
        <v>0</v>
      </c>
      <c r="U68" s="256">
        <v>0</v>
      </c>
      <c r="V68" s="212">
        <v>0</v>
      </c>
      <c r="W68" s="256">
        <v>0</v>
      </c>
      <c r="X68" s="241">
        <v>0</v>
      </c>
      <c r="Y68" s="262">
        <v>0</v>
      </c>
      <c r="Z68" s="241">
        <v>0</v>
      </c>
      <c r="AA68" s="367">
        <v>0</v>
      </c>
      <c r="AB68" s="234">
        <v>0</v>
      </c>
      <c r="AC68" s="256">
        <v>0</v>
      </c>
      <c r="AD68" s="212">
        <v>0</v>
      </c>
      <c r="AE68" s="256">
        <v>0</v>
      </c>
      <c r="AF68" s="212">
        <v>0</v>
      </c>
      <c r="AG68" s="256">
        <v>0</v>
      </c>
      <c r="AH68" s="241">
        <v>0</v>
      </c>
      <c r="AI68" s="262">
        <v>0</v>
      </c>
      <c r="AJ68" s="241">
        <v>0</v>
      </c>
      <c r="AK68" s="367">
        <v>0</v>
      </c>
      <c r="AL68" s="234">
        <v>0</v>
      </c>
      <c r="AM68" s="256">
        <v>0</v>
      </c>
      <c r="AN68" s="212">
        <v>0</v>
      </c>
      <c r="AO68" s="256">
        <v>0</v>
      </c>
      <c r="AP68" s="212">
        <v>0</v>
      </c>
      <c r="AQ68" s="256">
        <v>0</v>
      </c>
      <c r="AR68" s="241">
        <v>0</v>
      </c>
      <c r="AS68" s="262">
        <v>0</v>
      </c>
      <c r="AT68" s="241">
        <v>0</v>
      </c>
      <c r="AU68" s="367">
        <v>0</v>
      </c>
      <c r="AV68" s="234">
        <v>0</v>
      </c>
      <c r="AW68" s="256">
        <v>0</v>
      </c>
      <c r="AX68" s="212">
        <v>0</v>
      </c>
      <c r="AY68" s="256">
        <v>0</v>
      </c>
      <c r="AZ68" s="212">
        <v>0</v>
      </c>
      <c r="BA68" s="256">
        <v>0</v>
      </c>
      <c r="BB68" s="241">
        <v>0</v>
      </c>
      <c r="BC68" s="262">
        <v>0</v>
      </c>
      <c r="BD68" s="241">
        <v>0</v>
      </c>
      <c r="BE68" s="367">
        <v>0</v>
      </c>
      <c r="BF68" s="234">
        <v>0</v>
      </c>
      <c r="BG68" s="256">
        <v>0</v>
      </c>
      <c r="BH68" s="212">
        <v>0</v>
      </c>
      <c r="BI68" s="256">
        <v>0</v>
      </c>
      <c r="BJ68" s="212">
        <v>0</v>
      </c>
      <c r="BK68" s="256">
        <v>0</v>
      </c>
      <c r="BL68" s="241">
        <v>0</v>
      </c>
      <c r="BM68" s="259">
        <v>0</v>
      </c>
      <c r="BN68" s="241">
        <v>0</v>
      </c>
      <c r="BO68" s="367">
        <v>0</v>
      </c>
      <c r="BP68" s="234">
        <v>0</v>
      </c>
      <c r="BQ68" s="256">
        <v>0</v>
      </c>
      <c r="BR68" s="212">
        <v>0</v>
      </c>
      <c r="BS68" s="256">
        <v>0</v>
      </c>
      <c r="BT68" s="212">
        <v>0</v>
      </c>
      <c r="BU68" s="262">
        <v>0</v>
      </c>
      <c r="BV68" s="246">
        <v>0</v>
      </c>
      <c r="BW68" s="372">
        <v>0</v>
      </c>
      <c r="BX68" s="246">
        <v>0</v>
      </c>
      <c r="BY68" s="215">
        <v>0</v>
      </c>
      <c r="BZ68" s="268">
        <v>0</v>
      </c>
      <c r="CA68" s="215">
        <v>0</v>
      </c>
      <c r="CB68" s="245">
        <v>0</v>
      </c>
      <c r="CC68" s="238">
        <v>0</v>
      </c>
      <c r="CD68" s="268">
        <v>0</v>
      </c>
      <c r="CE68" s="215">
        <v>0</v>
      </c>
      <c r="CF68" s="268">
        <v>0</v>
      </c>
      <c r="CG68" s="215">
        <v>0</v>
      </c>
      <c r="CH68" s="273">
        <v>0</v>
      </c>
      <c r="CI68" s="246">
        <v>0</v>
      </c>
      <c r="CJ68" s="372">
        <v>0</v>
      </c>
      <c r="CK68" s="246">
        <v>0</v>
      </c>
      <c r="CL68" s="215">
        <v>0</v>
      </c>
      <c r="CM68" s="268">
        <v>0</v>
      </c>
      <c r="CN68" s="215">
        <v>0</v>
      </c>
      <c r="CO68" s="245">
        <v>0</v>
      </c>
      <c r="CP68" s="238">
        <v>0</v>
      </c>
      <c r="CQ68" s="268">
        <v>0</v>
      </c>
      <c r="CR68" s="215">
        <v>0</v>
      </c>
      <c r="CS68" s="268">
        <v>0</v>
      </c>
      <c r="CT68" s="215">
        <v>0</v>
      </c>
      <c r="CU68" s="273">
        <v>0</v>
      </c>
      <c r="CV68" s="246">
        <v>0</v>
      </c>
      <c r="CW68" s="372">
        <v>0</v>
      </c>
      <c r="CX68" s="246">
        <v>0</v>
      </c>
      <c r="CY68" s="215">
        <v>0</v>
      </c>
      <c r="CZ68" s="268">
        <v>0</v>
      </c>
      <c r="DA68" s="215">
        <v>0</v>
      </c>
      <c r="DB68" s="245">
        <v>0</v>
      </c>
      <c r="DC68" s="238">
        <v>0</v>
      </c>
      <c r="DD68" s="268">
        <v>0</v>
      </c>
      <c r="DE68" s="215">
        <v>0</v>
      </c>
      <c r="DF68" s="268">
        <v>0</v>
      </c>
      <c r="DG68" s="215">
        <v>0</v>
      </c>
      <c r="DH68" s="273">
        <v>0</v>
      </c>
      <c r="DI68" s="246">
        <v>0</v>
      </c>
      <c r="DJ68" s="372">
        <v>0</v>
      </c>
      <c r="DK68" s="246">
        <v>0</v>
      </c>
      <c r="DL68" s="215">
        <v>0</v>
      </c>
      <c r="DM68" s="268">
        <v>0</v>
      </c>
      <c r="DN68" s="215">
        <v>0</v>
      </c>
      <c r="DO68" s="245">
        <v>0</v>
      </c>
      <c r="DP68" s="238">
        <v>0</v>
      </c>
      <c r="DQ68" s="268">
        <v>0</v>
      </c>
      <c r="DR68" s="215">
        <v>0</v>
      </c>
      <c r="DS68" s="268">
        <v>0</v>
      </c>
      <c r="DT68" s="215">
        <v>0</v>
      </c>
      <c r="DU68" s="273">
        <v>0</v>
      </c>
      <c r="DV68" s="246">
        <v>0</v>
      </c>
      <c r="DW68" s="372">
        <v>0</v>
      </c>
      <c r="DX68" s="246">
        <v>0</v>
      </c>
      <c r="DY68" s="215">
        <v>0</v>
      </c>
      <c r="DZ68" s="268">
        <v>0</v>
      </c>
      <c r="EA68" s="215">
        <v>0</v>
      </c>
      <c r="EB68" s="245">
        <v>0</v>
      </c>
      <c r="EC68" s="238">
        <v>0</v>
      </c>
      <c r="ED68" s="268">
        <v>0</v>
      </c>
      <c r="EE68" s="215">
        <v>0</v>
      </c>
      <c r="EF68" s="268">
        <v>0</v>
      </c>
      <c r="EG68" s="215">
        <v>0</v>
      </c>
      <c r="EH68" s="273">
        <v>0</v>
      </c>
      <c r="EI68" s="246">
        <v>0</v>
      </c>
      <c r="EJ68" s="372">
        <v>0</v>
      </c>
      <c r="EK68" s="246">
        <v>0</v>
      </c>
      <c r="EL68" s="215">
        <v>0</v>
      </c>
      <c r="EM68" s="268">
        <v>0</v>
      </c>
      <c r="EN68" s="215">
        <v>0</v>
      </c>
      <c r="EO68" s="245">
        <v>0</v>
      </c>
      <c r="EP68" s="238">
        <v>0</v>
      </c>
      <c r="EQ68" s="268">
        <v>0</v>
      </c>
      <c r="ER68" s="215">
        <v>0</v>
      </c>
      <c r="ES68" s="268">
        <v>0</v>
      </c>
      <c r="ET68" s="215">
        <v>0</v>
      </c>
      <c r="EU68" s="273">
        <v>0</v>
      </c>
      <c r="EV68" s="400">
        <v>0</v>
      </c>
      <c r="EW68" s="390">
        <v>0</v>
      </c>
      <c r="EX68" s="215">
        <v>0</v>
      </c>
      <c r="EY68" s="258">
        <v>0</v>
      </c>
      <c r="EZ68" s="268">
        <v>0</v>
      </c>
      <c r="FA68" s="215">
        <v>0</v>
      </c>
      <c r="FB68" s="245">
        <v>0</v>
      </c>
      <c r="FC68" s="410">
        <v>0</v>
      </c>
      <c r="FD68" s="268">
        <v>0</v>
      </c>
      <c r="FE68" s="258">
        <v>0</v>
      </c>
      <c r="FF68" s="268">
        <v>0</v>
      </c>
      <c r="FG68" s="276">
        <v>0</v>
      </c>
      <c r="FH68" s="400">
        <v>0</v>
      </c>
      <c r="FI68" s="390">
        <v>0</v>
      </c>
      <c r="FJ68" s="215">
        <v>0</v>
      </c>
      <c r="FK68" s="258">
        <v>0</v>
      </c>
      <c r="FL68" s="268">
        <v>0</v>
      </c>
      <c r="FM68" s="215">
        <v>0</v>
      </c>
      <c r="FN68" s="245">
        <v>0</v>
      </c>
      <c r="FO68" s="410">
        <v>0</v>
      </c>
      <c r="FP68" s="268">
        <v>0</v>
      </c>
      <c r="FQ68" s="258">
        <v>0</v>
      </c>
      <c r="FR68" s="268">
        <v>0</v>
      </c>
      <c r="FS68" s="276">
        <v>0</v>
      </c>
      <c r="FT68" s="400">
        <v>0</v>
      </c>
      <c r="FU68" s="390">
        <v>0</v>
      </c>
      <c r="FV68" s="215">
        <v>0</v>
      </c>
      <c r="FW68" s="258">
        <v>0</v>
      </c>
      <c r="FX68" s="268">
        <v>0</v>
      </c>
      <c r="FY68" s="215">
        <v>0</v>
      </c>
      <c r="FZ68" s="430">
        <v>0</v>
      </c>
      <c r="GA68" s="410">
        <v>0</v>
      </c>
      <c r="GB68" s="268">
        <v>0</v>
      </c>
      <c r="GC68" s="258">
        <v>0</v>
      </c>
      <c r="GD68" s="268">
        <v>0</v>
      </c>
      <c r="GE68" s="276">
        <v>0</v>
      </c>
      <c r="GF68" s="400">
        <v>0</v>
      </c>
      <c r="GG68" s="390">
        <v>0</v>
      </c>
      <c r="GH68" s="215">
        <v>0</v>
      </c>
      <c r="GI68" s="258">
        <v>0</v>
      </c>
      <c r="GJ68" s="268">
        <v>0</v>
      </c>
      <c r="GK68" s="245">
        <v>0</v>
      </c>
      <c r="GL68" s="238">
        <v>0</v>
      </c>
      <c r="GM68" s="258">
        <v>0</v>
      </c>
      <c r="GN68" s="265">
        <v>0</v>
      </c>
      <c r="GO68" s="258">
        <v>0</v>
      </c>
      <c r="GP68" s="265">
        <v>0</v>
      </c>
      <c r="GQ68" s="276">
        <v>0</v>
      </c>
      <c r="GR68" s="400">
        <v>0</v>
      </c>
      <c r="GS68" s="390">
        <v>0</v>
      </c>
      <c r="GT68" s="215">
        <v>0</v>
      </c>
      <c r="GU68" s="258">
        <v>0</v>
      </c>
      <c r="GV68" s="265">
        <v>0</v>
      </c>
      <c r="GW68" s="245">
        <v>0</v>
      </c>
      <c r="GX68" s="238">
        <v>0</v>
      </c>
      <c r="GY68" s="258">
        <v>0</v>
      </c>
      <c r="GZ68" s="265">
        <v>0</v>
      </c>
      <c r="HA68" s="258">
        <v>0</v>
      </c>
      <c r="HB68" s="265">
        <v>0</v>
      </c>
      <c r="HC68" s="276">
        <v>0</v>
      </c>
      <c r="HD68" s="400">
        <v>0</v>
      </c>
      <c r="HE68" s="390">
        <v>0</v>
      </c>
      <c r="HF68" s="215">
        <v>0</v>
      </c>
      <c r="HG68" s="258">
        <v>0</v>
      </c>
      <c r="HH68" s="265">
        <v>0</v>
      </c>
      <c r="HI68" s="245">
        <v>0</v>
      </c>
      <c r="HJ68" s="238">
        <v>0</v>
      </c>
      <c r="HK68" s="258">
        <v>0</v>
      </c>
      <c r="HL68" s="265">
        <v>0</v>
      </c>
      <c r="HM68" s="258">
        <v>0</v>
      </c>
      <c r="HN68" s="265">
        <v>0</v>
      </c>
      <c r="HO68" s="276">
        <v>0</v>
      </c>
      <c r="HP68" s="400">
        <v>0</v>
      </c>
      <c r="HQ68" s="390">
        <v>0</v>
      </c>
      <c r="HR68" s="215">
        <v>0</v>
      </c>
      <c r="HS68" s="258">
        <v>0</v>
      </c>
      <c r="HT68" s="265">
        <v>0</v>
      </c>
      <c r="HU68" s="245">
        <v>0</v>
      </c>
      <c r="HV68" s="238">
        <v>0</v>
      </c>
      <c r="HW68" s="258">
        <v>0</v>
      </c>
      <c r="HX68" s="265">
        <v>0</v>
      </c>
      <c r="HY68" s="258">
        <v>0</v>
      </c>
      <c r="HZ68" s="265">
        <v>0</v>
      </c>
      <c r="IA68" s="276">
        <v>0</v>
      </c>
      <c r="IB68" s="400">
        <v>0</v>
      </c>
      <c r="IC68" s="390">
        <v>0</v>
      </c>
      <c r="ID68" s="215">
        <v>0</v>
      </c>
      <c r="IE68" s="258">
        <v>0</v>
      </c>
      <c r="IF68" s="265">
        <v>0</v>
      </c>
      <c r="IG68" s="245">
        <v>0</v>
      </c>
      <c r="IH68" s="238">
        <v>0</v>
      </c>
      <c r="II68" s="258">
        <v>0</v>
      </c>
      <c r="IJ68" s="265">
        <v>0</v>
      </c>
      <c r="IK68" s="258">
        <v>0</v>
      </c>
      <c r="IL68" s="265">
        <v>0</v>
      </c>
      <c r="IM68" s="276">
        <v>0</v>
      </c>
      <c r="IN68" s="400">
        <v>0</v>
      </c>
      <c r="IO68" s="390">
        <v>0</v>
      </c>
      <c r="IP68" s="215">
        <v>0</v>
      </c>
      <c r="IQ68" s="258">
        <v>0</v>
      </c>
      <c r="IR68" s="265">
        <v>0</v>
      </c>
      <c r="IS68" s="245">
        <v>0</v>
      </c>
      <c r="IT68" s="238">
        <v>0</v>
      </c>
      <c r="IU68" s="258">
        <v>0</v>
      </c>
      <c r="IV68" s="265">
        <v>0</v>
      </c>
      <c r="IW68" s="258">
        <v>0</v>
      </c>
      <c r="IX68" s="265">
        <v>0</v>
      </c>
      <c r="IY68" s="276">
        <v>0</v>
      </c>
    </row>
    <row r="69" spans="1:259" ht="14.1" customHeight="1" x14ac:dyDescent="0.2">
      <c r="B69" s="251" t="s">
        <v>187</v>
      </c>
      <c r="C69" s="241">
        <v>0</v>
      </c>
      <c r="D69" s="233">
        <v>0</v>
      </c>
      <c r="E69" s="241">
        <v>0</v>
      </c>
      <c r="F69" s="212">
        <v>0</v>
      </c>
      <c r="G69" s="271">
        <v>0</v>
      </c>
      <c r="H69" s="234">
        <v>0</v>
      </c>
      <c r="I69" s="257" t="e">
        <v>#DIV/0!</v>
      </c>
      <c r="J69" s="212">
        <v>0</v>
      </c>
      <c r="K69" s="257" t="e">
        <v>#DIV/0!</v>
      </c>
      <c r="L69" s="212">
        <v>0</v>
      </c>
      <c r="M69" s="257" t="e">
        <v>#DIV/0!</v>
      </c>
      <c r="N69" s="241">
        <v>0</v>
      </c>
      <c r="O69" s="259">
        <v>0</v>
      </c>
      <c r="P69" s="241">
        <v>0</v>
      </c>
      <c r="Q69" s="271">
        <v>0</v>
      </c>
      <c r="R69" s="234">
        <v>0</v>
      </c>
      <c r="S69" s="257">
        <v>0</v>
      </c>
      <c r="T69" s="212">
        <v>0</v>
      </c>
      <c r="U69" s="257">
        <v>0</v>
      </c>
      <c r="V69" s="212">
        <v>0</v>
      </c>
      <c r="W69" s="257">
        <v>0</v>
      </c>
      <c r="X69" s="241">
        <v>0</v>
      </c>
      <c r="Y69" s="259">
        <v>0</v>
      </c>
      <c r="Z69" s="241">
        <v>0</v>
      </c>
      <c r="AA69" s="271">
        <v>0</v>
      </c>
      <c r="AB69" s="234">
        <v>0</v>
      </c>
      <c r="AC69" s="257">
        <v>0</v>
      </c>
      <c r="AD69" s="212">
        <v>0</v>
      </c>
      <c r="AE69" s="257">
        <v>0</v>
      </c>
      <c r="AF69" s="212">
        <v>0</v>
      </c>
      <c r="AG69" s="257">
        <v>0</v>
      </c>
      <c r="AH69" s="241">
        <v>0</v>
      </c>
      <c r="AI69" s="259">
        <v>0</v>
      </c>
      <c r="AJ69" s="241">
        <v>0</v>
      </c>
      <c r="AK69" s="271">
        <v>0</v>
      </c>
      <c r="AL69" s="234">
        <v>0</v>
      </c>
      <c r="AM69" s="257">
        <v>0</v>
      </c>
      <c r="AN69" s="212">
        <v>0</v>
      </c>
      <c r="AO69" s="257">
        <v>0</v>
      </c>
      <c r="AP69" s="212">
        <v>0</v>
      </c>
      <c r="AQ69" s="257">
        <v>0</v>
      </c>
      <c r="AR69" s="241">
        <v>0</v>
      </c>
      <c r="AS69" s="259">
        <v>0</v>
      </c>
      <c r="AT69" s="241">
        <v>0</v>
      </c>
      <c r="AU69" s="271">
        <v>0</v>
      </c>
      <c r="AV69" s="234">
        <v>0</v>
      </c>
      <c r="AW69" s="257">
        <v>0</v>
      </c>
      <c r="AX69" s="212">
        <v>0</v>
      </c>
      <c r="AY69" s="257">
        <v>0</v>
      </c>
      <c r="AZ69" s="212">
        <v>0</v>
      </c>
      <c r="BA69" s="257">
        <v>0</v>
      </c>
      <c r="BB69" s="241">
        <v>0</v>
      </c>
      <c r="BC69" s="259">
        <v>0</v>
      </c>
      <c r="BD69" s="241">
        <v>0</v>
      </c>
      <c r="BE69" s="271">
        <v>0</v>
      </c>
      <c r="BF69" s="234">
        <v>0</v>
      </c>
      <c r="BG69" s="257">
        <v>0</v>
      </c>
      <c r="BH69" s="212">
        <v>0</v>
      </c>
      <c r="BI69" s="257">
        <v>0</v>
      </c>
      <c r="BJ69" s="212">
        <v>0</v>
      </c>
      <c r="BK69" s="257">
        <v>0</v>
      </c>
      <c r="BL69" s="241">
        <v>0</v>
      </c>
      <c r="BM69" s="259">
        <v>0</v>
      </c>
      <c r="BN69" s="241">
        <v>0</v>
      </c>
      <c r="BO69" s="271">
        <v>0</v>
      </c>
      <c r="BP69" s="234">
        <v>0</v>
      </c>
      <c r="BQ69" s="257">
        <v>0</v>
      </c>
      <c r="BR69" s="212">
        <v>0</v>
      </c>
      <c r="BS69" s="257">
        <v>0</v>
      </c>
      <c r="BT69" s="212">
        <v>0</v>
      </c>
      <c r="BU69" s="259">
        <v>0</v>
      </c>
      <c r="BV69" s="246">
        <v>0</v>
      </c>
      <c r="BW69" s="372">
        <v>0</v>
      </c>
      <c r="BX69" s="246">
        <v>0</v>
      </c>
      <c r="BY69" s="215">
        <v>0</v>
      </c>
      <c r="BZ69" s="268">
        <v>0</v>
      </c>
      <c r="CA69" s="215">
        <v>0</v>
      </c>
      <c r="CB69" s="245">
        <v>0</v>
      </c>
      <c r="CC69" s="238">
        <v>0</v>
      </c>
      <c r="CD69" s="268">
        <v>0</v>
      </c>
      <c r="CE69" s="215">
        <v>0</v>
      </c>
      <c r="CF69" s="268">
        <v>0</v>
      </c>
      <c r="CG69" s="215">
        <v>0</v>
      </c>
      <c r="CH69" s="273">
        <v>0</v>
      </c>
      <c r="CI69" s="246">
        <v>0</v>
      </c>
      <c r="CJ69" s="372">
        <v>0</v>
      </c>
      <c r="CK69" s="246">
        <v>0</v>
      </c>
      <c r="CL69" s="215">
        <v>0</v>
      </c>
      <c r="CM69" s="268">
        <v>0</v>
      </c>
      <c r="CN69" s="215">
        <v>0</v>
      </c>
      <c r="CO69" s="245">
        <v>0</v>
      </c>
      <c r="CP69" s="238">
        <v>0</v>
      </c>
      <c r="CQ69" s="268">
        <v>0</v>
      </c>
      <c r="CR69" s="215">
        <v>0</v>
      </c>
      <c r="CS69" s="268">
        <v>0</v>
      </c>
      <c r="CT69" s="215">
        <v>0</v>
      </c>
      <c r="CU69" s="273">
        <v>0</v>
      </c>
      <c r="CV69" s="246">
        <v>0</v>
      </c>
      <c r="CW69" s="372">
        <v>0</v>
      </c>
      <c r="CX69" s="246">
        <v>0</v>
      </c>
      <c r="CY69" s="215">
        <v>0</v>
      </c>
      <c r="CZ69" s="268">
        <v>0</v>
      </c>
      <c r="DA69" s="215">
        <v>0</v>
      </c>
      <c r="DB69" s="245">
        <v>0</v>
      </c>
      <c r="DC69" s="238">
        <v>0</v>
      </c>
      <c r="DD69" s="268">
        <v>0</v>
      </c>
      <c r="DE69" s="215">
        <v>0</v>
      </c>
      <c r="DF69" s="268">
        <v>0</v>
      </c>
      <c r="DG69" s="215">
        <v>0</v>
      </c>
      <c r="DH69" s="273">
        <v>0</v>
      </c>
      <c r="DI69" s="246">
        <v>0</v>
      </c>
      <c r="DJ69" s="372">
        <v>0</v>
      </c>
      <c r="DK69" s="246">
        <v>0</v>
      </c>
      <c r="DL69" s="215">
        <v>0</v>
      </c>
      <c r="DM69" s="268">
        <v>0</v>
      </c>
      <c r="DN69" s="215">
        <v>0</v>
      </c>
      <c r="DO69" s="245">
        <v>0</v>
      </c>
      <c r="DP69" s="238">
        <v>0</v>
      </c>
      <c r="DQ69" s="268">
        <v>0</v>
      </c>
      <c r="DR69" s="215">
        <v>0</v>
      </c>
      <c r="DS69" s="268">
        <v>0</v>
      </c>
      <c r="DT69" s="215">
        <v>0</v>
      </c>
      <c r="DU69" s="273">
        <v>0</v>
      </c>
      <c r="DV69" s="246">
        <v>0</v>
      </c>
      <c r="DW69" s="372">
        <v>0</v>
      </c>
      <c r="DX69" s="246">
        <v>0</v>
      </c>
      <c r="DY69" s="215">
        <v>0</v>
      </c>
      <c r="DZ69" s="268">
        <v>0</v>
      </c>
      <c r="EA69" s="215">
        <v>0</v>
      </c>
      <c r="EB69" s="245">
        <v>0</v>
      </c>
      <c r="EC69" s="238">
        <v>0</v>
      </c>
      <c r="ED69" s="268">
        <v>0</v>
      </c>
      <c r="EE69" s="215">
        <v>0</v>
      </c>
      <c r="EF69" s="268">
        <v>0</v>
      </c>
      <c r="EG69" s="215">
        <v>0</v>
      </c>
      <c r="EH69" s="273">
        <v>0</v>
      </c>
      <c r="EI69" s="246">
        <v>0</v>
      </c>
      <c r="EJ69" s="372">
        <v>0</v>
      </c>
      <c r="EK69" s="246">
        <v>0</v>
      </c>
      <c r="EL69" s="215">
        <v>0</v>
      </c>
      <c r="EM69" s="268">
        <v>0</v>
      </c>
      <c r="EN69" s="215">
        <v>0</v>
      </c>
      <c r="EO69" s="245">
        <v>0</v>
      </c>
      <c r="EP69" s="238">
        <v>0</v>
      </c>
      <c r="EQ69" s="268">
        <v>0</v>
      </c>
      <c r="ER69" s="215">
        <v>0</v>
      </c>
      <c r="ES69" s="268">
        <v>0</v>
      </c>
      <c r="ET69" s="215">
        <v>0</v>
      </c>
      <c r="EU69" s="273">
        <v>0</v>
      </c>
      <c r="EV69" s="400">
        <v>0</v>
      </c>
      <c r="EW69" s="390">
        <v>0</v>
      </c>
      <c r="EX69" s="215">
        <v>0</v>
      </c>
      <c r="EY69" s="258">
        <v>0</v>
      </c>
      <c r="EZ69" s="268">
        <v>0</v>
      </c>
      <c r="FA69" s="215">
        <v>0</v>
      </c>
      <c r="FB69" s="245">
        <v>0</v>
      </c>
      <c r="FC69" s="410">
        <v>0</v>
      </c>
      <c r="FD69" s="268">
        <v>0</v>
      </c>
      <c r="FE69" s="258">
        <v>0</v>
      </c>
      <c r="FF69" s="268">
        <v>0</v>
      </c>
      <c r="FG69" s="276">
        <v>0</v>
      </c>
      <c r="FH69" s="400">
        <v>0</v>
      </c>
      <c r="FI69" s="390">
        <v>0</v>
      </c>
      <c r="FJ69" s="215">
        <v>0</v>
      </c>
      <c r="FK69" s="258">
        <v>0</v>
      </c>
      <c r="FL69" s="268">
        <v>0</v>
      </c>
      <c r="FM69" s="215">
        <v>0</v>
      </c>
      <c r="FN69" s="245">
        <v>0</v>
      </c>
      <c r="FO69" s="410">
        <v>0</v>
      </c>
      <c r="FP69" s="268">
        <v>0</v>
      </c>
      <c r="FQ69" s="258">
        <v>0</v>
      </c>
      <c r="FR69" s="268">
        <v>0</v>
      </c>
      <c r="FS69" s="276">
        <v>0</v>
      </c>
      <c r="FT69" s="400">
        <v>0</v>
      </c>
      <c r="FU69" s="390">
        <v>0</v>
      </c>
      <c r="FV69" s="215">
        <v>0</v>
      </c>
      <c r="FW69" s="258">
        <v>0</v>
      </c>
      <c r="FX69" s="268">
        <v>0</v>
      </c>
      <c r="FY69" s="215">
        <v>0</v>
      </c>
      <c r="FZ69" s="430">
        <v>0</v>
      </c>
      <c r="GA69" s="410">
        <v>0</v>
      </c>
      <c r="GB69" s="268">
        <v>0</v>
      </c>
      <c r="GC69" s="258">
        <v>0</v>
      </c>
      <c r="GD69" s="268">
        <v>0</v>
      </c>
      <c r="GE69" s="276">
        <v>0</v>
      </c>
      <c r="GF69" s="400">
        <v>0</v>
      </c>
      <c r="GG69" s="390">
        <v>0</v>
      </c>
      <c r="GH69" s="215">
        <v>0</v>
      </c>
      <c r="GI69" s="258">
        <v>0</v>
      </c>
      <c r="GJ69" s="268">
        <v>0</v>
      </c>
      <c r="GK69" s="245">
        <v>0</v>
      </c>
      <c r="GL69" s="238">
        <v>0</v>
      </c>
      <c r="GM69" s="258">
        <v>0</v>
      </c>
      <c r="GN69" s="265">
        <v>0</v>
      </c>
      <c r="GO69" s="258">
        <v>0</v>
      </c>
      <c r="GP69" s="265">
        <v>0</v>
      </c>
      <c r="GQ69" s="276">
        <v>0</v>
      </c>
      <c r="GR69" s="400">
        <v>0</v>
      </c>
      <c r="GS69" s="390">
        <v>0</v>
      </c>
      <c r="GT69" s="215">
        <v>0</v>
      </c>
      <c r="GU69" s="258">
        <v>0</v>
      </c>
      <c r="GV69" s="265">
        <v>0</v>
      </c>
      <c r="GW69" s="245">
        <v>0</v>
      </c>
      <c r="GX69" s="238">
        <v>0</v>
      </c>
      <c r="GY69" s="258">
        <v>0</v>
      </c>
      <c r="GZ69" s="265">
        <v>0</v>
      </c>
      <c r="HA69" s="258">
        <v>0</v>
      </c>
      <c r="HB69" s="265">
        <v>0</v>
      </c>
      <c r="HC69" s="276">
        <v>0</v>
      </c>
      <c r="HD69" s="400">
        <v>0</v>
      </c>
      <c r="HE69" s="390">
        <v>0</v>
      </c>
      <c r="HF69" s="215">
        <v>0</v>
      </c>
      <c r="HG69" s="258">
        <v>0</v>
      </c>
      <c r="HH69" s="265">
        <v>0</v>
      </c>
      <c r="HI69" s="245">
        <v>0</v>
      </c>
      <c r="HJ69" s="238">
        <v>0</v>
      </c>
      <c r="HK69" s="258">
        <v>0</v>
      </c>
      <c r="HL69" s="265">
        <v>0</v>
      </c>
      <c r="HM69" s="258">
        <v>0</v>
      </c>
      <c r="HN69" s="265">
        <v>0</v>
      </c>
      <c r="HO69" s="276">
        <v>0</v>
      </c>
      <c r="HP69" s="400">
        <v>0</v>
      </c>
      <c r="HQ69" s="390">
        <v>0</v>
      </c>
      <c r="HR69" s="215">
        <v>0</v>
      </c>
      <c r="HS69" s="258">
        <v>0</v>
      </c>
      <c r="HT69" s="265">
        <v>0</v>
      </c>
      <c r="HU69" s="245">
        <v>0</v>
      </c>
      <c r="HV69" s="238">
        <v>0</v>
      </c>
      <c r="HW69" s="258">
        <v>0</v>
      </c>
      <c r="HX69" s="265">
        <v>0</v>
      </c>
      <c r="HY69" s="258">
        <v>0</v>
      </c>
      <c r="HZ69" s="265">
        <v>0</v>
      </c>
      <c r="IA69" s="276">
        <v>0</v>
      </c>
      <c r="IB69" s="400">
        <v>0</v>
      </c>
      <c r="IC69" s="390">
        <v>0</v>
      </c>
      <c r="ID69" s="215">
        <v>0</v>
      </c>
      <c r="IE69" s="258">
        <v>0</v>
      </c>
      <c r="IF69" s="265">
        <v>0</v>
      </c>
      <c r="IG69" s="245">
        <v>0</v>
      </c>
      <c r="IH69" s="238">
        <v>0</v>
      </c>
      <c r="II69" s="258">
        <v>0</v>
      </c>
      <c r="IJ69" s="265">
        <v>0</v>
      </c>
      <c r="IK69" s="258">
        <v>0</v>
      </c>
      <c r="IL69" s="265">
        <v>0</v>
      </c>
      <c r="IM69" s="276">
        <v>0</v>
      </c>
      <c r="IN69" s="400">
        <v>0</v>
      </c>
      <c r="IO69" s="390">
        <v>0</v>
      </c>
      <c r="IP69" s="215">
        <v>0</v>
      </c>
      <c r="IQ69" s="258">
        <v>0</v>
      </c>
      <c r="IR69" s="265">
        <v>0</v>
      </c>
      <c r="IS69" s="245">
        <v>0</v>
      </c>
      <c r="IT69" s="238">
        <v>0</v>
      </c>
      <c r="IU69" s="258">
        <v>0</v>
      </c>
      <c r="IV69" s="265">
        <v>0</v>
      </c>
      <c r="IW69" s="258">
        <v>0</v>
      </c>
      <c r="IX69" s="265">
        <v>0</v>
      </c>
      <c r="IY69" s="276">
        <v>0</v>
      </c>
    </row>
    <row r="70" spans="1:259" ht="14.1" customHeight="1" x14ac:dyDescent="0.2">
      <c r="B70" s="251" t="s">
        <v>188</v>
      </c>
      <c r="C70" s="241">
        <v>0</v>
      </c>
      <c r="D70" s="233">
        <v>0</v>
      </c>
      <c r="E70" s="241">
        <v>0</v>
      </c>
      <c r="F70" s="212">
        <v>0</v>
      </c>
      <c r="G70" s="271">
        <v>0</v>
      </c>
      <c r="H70" s="234">
        <v>0</v>
      </c>
      <c r="I70" s="257" t="e">
        <v>#DIV/0!</v>
      </c>
      <c r="J70" s="212">
        <v>0</v>
      </c>
      <c r="K70" s="257" t="e">
        <v>#DIV/0!</v>
      </c>
      <c r="L70" s="212">
        <v>0</v>
      </c>
      <c r="M70" s="257" t="e">
        <v>#DIV/0!</v>
      </c>
      <c r="N70" s="241">
        <v>0</v>
      </c>
      <c r="O70" s="259">
        <v>0</v>
      </c>
      <c r="P70" s="241">
        <v>0</v>
      </c>
      <c r="Q70" s="271">
        <v>0</v>
      </c>
      <c r="R70" s="234">
        <v>0</v>
      </c>
      <c r="S70" s="257">
        <v>0</v>
      </c>
      <c r="T70" s="212">
        <v>0</v>
      </c>
      <c r="U70" s="257">
        <v>0</v>
      </c>
      <c r="V70" s="212">
        <v>0</v>
      </c>
      <c r="W70" s="257">
        <v>0</v>
      </c>
      <c r="X70" s="241">
        <v>0</v>
      </c>
      <c r="Y70" s="259">
        <v>0</v>
      </c>
      <c r="Z70" s="241">
        <v>0</v>
      </c>
      <c r="AA70" s="271">
        <v>0</v>
      </c>
      <c r="AB70" s="234">
        <v>0</v>
      </c>
      <c r="AC70" s="257">
        <v>0</v>
      </c>
      <c r="AD70" s="212">
        <v>0</v>
      </c>
      <c r="AE70" s="257">
        <v>0</v>
      </c>
      <c r="AF70" s="212">
        <v>0</v>
      </c>
      <c r="AG70" s="257">
        <v>0</v>
      </c>
      <c r="AH70" s="241">
        <v>0</v>
      </c>
      <c r="AI70" s="259">
        <v>0</v>
      </c>
      <c r="AJ70" s="241">
        <v>0</v>
      </c>
      <c r="AK70" s="271">
        <v>0</v>
      </c>
      <c r="AL70" s="234">
        <v>0</v>
      </c>
      <c r="AM70" s="257">
        <v>0</v>
      </c>
      <c r="AN70" s="212">
        <v>0</v>
      </c>
      <c r="AO70" s="257">
        <v>0</v>
      </c>
      <c r="AP70" s="212">
        <v>0</v>
      </c>
      <c r="AQ70" s="257">
        <v>0</v>
      </c>
      <c r="AR70" s="241">
        <v>0</v>
      </c>
      <c r="AS70" s="259">
        <v>0</v>
      </c>
      <c r="AT70" s="241">
        <v>0</v>
      </c>
      <c r="AU70" s="271">
        <v>0</v>
      </c>
      <c r="AV70" s="234">
        <v>0</v>
      </c>
      <c r="AW70" s="257">
        <v>0</v>
      </c>
      <c r="AX70" s="212">
        <v>0</v>
      </c>
      <c r="AY70" s="257">
        <v>0</v>
      </c>
      <c r="AZ70" s="212">
        <v>0</v>
      </c>
      <c r="BA70" s="257">
        <v>0</v>
      </c>
      <c r="BB70" s="241">
        <v>0</v>
      </c>
      <c r="BC70" s="259">
        <v>0</v>
      </c>
      <c r="BD70" s="241">
        <v>0</v>
      </c>
      <c r="BE70" s="271">
        <v>0</v>
      </c>
      <c r="BF70" s="234">
        <v>0</v>
      </c>
      <c r="BG70" s="257">
        <v>0</v>
      </c>
      <c r="BH70" s="212">
        <v>0</v>
      </c>
      <c r="BI70" s="257">
        <v>0</v>
      </c>
      <c r="BJ70" s="212">
        <v>0</v>
      </c>
      <c r="BK70" s="257">
        <v>0</v>
      </c>
      <c r="BL70" s="241">
        <v>0</v>
      </c>
      <c r="BM70" s="259">
        <v>0</v>
      </c>
      <c r="BN70" s="241">
        <v>0</v>
      </c>
      <c r="BO70" s="271">
        <v>0</v>
      </c>
      <c r="BP70" s="234">
        <v>0</v>
      </c>
      <c r="BQ70" s="257">
        <v>0</v>
      </c>
      <c r="BR70" s="212">
        <v>0</v>
      </c>
      <c r="BS70" s="257">
        <v>0</v>
      </c>
      <c r="BT70" s="212">
        <v>0</v>
      </c>
      <c r="BU70" s="259">
        <v>0</v>
      </c>
      <c r="BV70" s="246">
        <v>0</v>
      </c>
      <c r="BW70" s="372">
        <v>0</v>
      </c>
      <c r="BX70" s="246">
        <v>0</v>
      </c>
      <c r="BY70" s="215">
        <v>0</v>
      </c>
      <c r="BZ70" s="268">
        <v>0</v>
      </c>
      <c r="CA70" s="215">
        <v>0</v>
      </c>
      <c r="CB70" s="245">
        <v>0</v>
      </c>
      <c r="CC70" s="238">
        <v>0</v>
      </c>
      <c r="CD70" s="268">
        <v>0</v>
      </c>
      <c r="CE70" s="215">
        <v>0</v>
      </c>
      <c r="CF70" s="268">
        <v>0</v>
      </c>
      <c r="CG70" s="215">
        <v>0</v>
      </c>
      <c r="CH70" s="273">
        <v>0</v>
      </c>
      <c r="CI70" s="246">
        <v>0</v>
      </c>
      <c r="CJ70" s="372">
        <v>0</v>
      </c>
      <c r="CK70" s="246">
        <v>0</v>
      </c>
      <c r="CL70" s="215">
        <v>0</v>
      </c>
      <c r="CM70" s="268">
        <v>0</v>
      </c>
      <c r="CN70" s="215">
        <v>0</v>
      </c>
      <c r="CO70" s="245">
        <v>0</v>
      </c>
      <c r="CP70" s="238">
        <v>0</v>
      </c>
      <c r="CQ70" s="268">
        <v>0</v>
      </c>
      <c r="CR70" s="215">
        <v>0</v>
      </c>
      <c r="CS70" s="268">
        <v>0</v>
      </c>
      <c r="CT70" s="215">
        <v>0</v>
      </c>
      <c r="CU70" s="273">
        <v>0</v>
      </c>
      <c r="CV70" s="246">
        <v>0</v>
      </c>
      <c r="CW70" s="372">
        <v>0</v>
      </c>
      <c r="CX70" s="246">
        <v>0</v>
      </c>
      <c r="CY70" s="215">
        <v>0</v>
      </c>
      <c r="CZ70" s="268">
        <v>0</v>
      </c>
      <c r="DA70" s="215">
        <v>0</v>
      </c>
      <c r="DB70" s="245">
        <v>0</v>
      </c>
      <c r="DC70" s="238">
        <v>0</v>
      </c>
      <c r="DD70" s="268">
        <v>0</v>
      </c>
      <c r="DE70" s="215">
        <v>0</v>
      </c>
      <c r="DF70" s="268">
        <v>0</v>
      </c>
      <c r="DG70" s="215">
        <v>0</v>
      </c>
      <c r="DH70" s="273">
        <v>0</v>
      </c>
      <c r="DI70" s="246">
        <v>0</v>
      </c>
      <c r="DJ70" s="372">
        <v>0</v>
      </c>
      <c r="DK70" s="246">
        <v>0</v>
      </c>
      <c r="DL70" s="215">
        <v>0</v>
      </c>
      <c r="DM70" s="268">
        <v>0</v>
      </c>
      <c r="DN70" s="215">
        <v>0</v>
      </c>
      <c r="DO70" s="245">
        <v>0</v>
      </c>
      <c r="DP70" s="238">
        <v>0</v>
      </c>
      <c r="DQ70" s="268">
        <v>0</v>
      </c>
      <c r="DR70" s="215">
        <v>0</v>
      </c>
      <c r="DS70" s="268">
        <v>0</v>
      </c>
      <c r="DT70" s="215">
        <v>0</v>
      </c>
      <c r="DU70" s="273">
        <v>0</v>
      </c>
      <c r="DV70" s="246">
        <v>0</v>
      </c>
      <c r="DW70" s="372">
        <v>0</v>
      </c>
      <c r="DX70" s="246">
        <v>0</v>
      </c>
      <c r="DY70" s="215">
        <v>0</v>
      </c>
      <c r="DZ70" s="268">
        <v>0</v>
      </c>
      <c r="EA70" s="215">
        <v>0</v>
      </c>
      <c r="EB70" s="245">
        <v>0</v>
      </c>
      <c r="EC70" s="238">
        <v>0</v>
      </c>
      <c r="ED70" s="268">
        <v>0</v>
      </c>
      <c r="EE70" s="215">
        <v>0</v>
      </c>
      <c r="EF70" s="268">
        <v>0</v>
      </c>
      <c r="EG70" s="215">
        <v>0</v>
      </c>
      <c r="EH70" s="273">
        <v>0</v>
      </c>
      <c r="EI70" s="246">
        <v>0</v>
      </c>
      <c r="EJ70" s="372">
        <v>0</v>
      </c>
      <c r="EK70" s="246">
        <v>0</v>
      </c>
      <c r="EL70" s="215">
        <v>0</v>
      </c>
      <c r="EM70" s="268">
        <v>0</v>
      </c>
      <c r="EN70" s="215">
        <v>0</v>
      </c>
      <c r="EO70" s="245">
        <v>0</v>
      </c>
      <c r="EP70" s="238">
        <v>0</v>
      </c>
      <c r="EQ70" s="268">
        <v>0</v>
      </c>
      <c r="ER70" s="215">
        <v>0</v>
      </c>
      <c r="ES70" s="268">
        <v>0</v>
      </c>
      <c r="ET70" s="215">
        <v>0</v>
      </c>
      <c r="EU70" s="273">
        <v>0</v>
      </c>
      <c r="EV70" s="400">
        <v>0</v>
      </c>
      <c r="EW70" s="390">
        <v>0</v>
      </c>
      <c r="EX70" s="215">
        <v>0</v>
      </c>
      <c r="EY70" s="258">
        <v>0</v>
      </c>
      <c r="EZ70" s="268">
        <v>0</v>
      </c>
      <c r="FA70" s="215">
        <v>0</v>
      </c>
      <c r="FB70" s="245">
        <v>0</v>
      </c>
      <c r="FC70" s="410">
        <v>0</v>
      </c>
      <c r="FD70" s="268">
        <v>0</v>
      </c>
      <c r="FE70" s="258">
        <v>0</v>
      </c>
      <c r="FF70" s="268">
        <v>0</v>
      </c>
      <c r="FG70" s="276">
        <v>0</v>
      </c>
      <c r="FH70" s="400">
        <v>0</v>
      </c>
      <c r="FI70" s="390">
        <v>0</v>
      </c>
      <c r="FJ70" s="215">
        <v>0</v>
      </c>
      <c r="FK70" s="258">
        <v>0</v>
      </c>
      <c r="FL70" s="268">
        <v>0</v>
      </c>
      <c r="FM70" s="215">
        <v>0</v>
      </c>
      <c r="FN70" s="245">
        <v>0</v>
      </c>
      <c r="FO70" s="410">
        <v>0</v>
      </c>
      <c r="FP70" s="268">
        <v>0</v>
      </c>
      <c r="FQ70" s="258">
        <v>0</v>
      </c>
      <c r="FR70" s="268">
        <v>0</v>
      </c>
      <c r="FS70" s="276">
        <v>0</v>
      </c>
      <c r="FT70" s="400">
        <v>0</v>
      </c>
      <c r="FU70" s="390">
        <v>0</v>
      </c>
      <c r="FV70" s="215">
        <v>0</v>
      </c>
      <c r="FW70" s="258">
        <v>0</v>
      </c>
      <c r="FX70" s="268">
        <v>0</v>
      </c>
      <c r="FY70" s="215">
        <v>0</v>
      </c>
      <c r="FZ70" s="430">
        <v>0</v>
      </c>
      <c r="GA70" s="410">
        <v>0</v>
      </c>
      <c r="GB70" s="268">
        <v>0</v>
      </c>
      <c r="GC70" s="258">
        <v>0</v>
      </c>
      <c r="GD70" s="268">
        <v>0</v>
      </c>
      <c r="GE70" s="276">
        <v>0</v>
      </c>
      <c r="GF70" s="400">
        <v>0</v>
      </c>
      <c r="GG70" s="390">
        <v>0</v>
      </c>
      <c r="GH70" s="215">
        <v>0</v>
      </c>
      <c r="GI70" s="258">
        <v>0</v>
      </c>
      <c r="GJ70" s="268">
        <v>0</v>
      </c>
      <c r="GK70" s="245">
        <v>0</v>
      </c>
      <c r="GL70" s="238">
        <v>0</v>
      </c>
      <c r="GM70" s="258">
        <v>0</v>
      </c>
      <c r="GN70" s="265">
        <v>0</v>
      </c>
      <c r="GO70" s="258">
        <v>0</v>
      </c>
      <c r="GP70" s="265">
        <v>0</v>
      </c>
      <c r="GQ70" s="276">
        <v>0</v>
      </c>
      <c r="GR70" s="400">
        <v>0</v>
      </c>
      <c r="GS70" s="390">
        <v>0</v>
      </c>
      <c r="GT70" s="215">
        <v>0</v>
      </c>
      <c r="GU70" s="258">
        <v>0</v>
      </c>
      <c r="GV70" s="265">
        <v>0</v>
      </c>
      <c r="GW70" s="245">
        <v>0</v>
      </c>
      <c r="GX70" s="238">
        <v>0</v>
      </c>
      <c r="GY70" s="258">
        <v>0</v>
      </c>
      <c r="GZ70" s="265">
        <v>0</v>
      </c>
      <c r="HA70" s="258">
        <v>0</v>
      </c>
      <c r="HB70" s="265">
        <v>0</v>
      </c>
      <c r="HC70" s="276">
        <v>0</v>
      </c>
      <c r="HD70" s="400">
        <v>0</v>
      </c>
      <c r="HE70" s="390">
        <v>0</v>
      </c>
      <c r="HF70" s="215">
        <v>0</v>
      </c>
      <c r="HG70" s="258">
        <v>0</v>
      </c>
      <c r="HH70" s="265">
        <v>0</v>
      </c>
      <c r="HI70" s="245">
        <v>0</v>
      </c>
      <c r="HJ70" s="238">
        <v>0</v>
      </c>
      <c r="HK70" s="258">
        <v>0</v>
      </c>
      <c r="HL70" s="265">
        <v>0</v>
      </c>
      <c r="HM70" s="258">
        <v>0</v>
      </c>
      <c r="HN70" s="265">
        <v>0</v>
      </c>
      <c r="HO70" s="276">
        <v>0</v>
      </c>
      <c r="HP70" s="400">
        <v>0</v>
      </c>
      <c r="HQ70" s="390">
        <v>0</v>
      </c>
      <c r="HR70" s="215">
        <v>0</v>
      </c>
      <c r="HS70" s="258">
        <v>0</v>
      </c>
      <c r="HT70" s="265">
        <v>0</v>
      </c>
      <c r="HU70" s="245">
        <v>0</v>
      </c>
      <c r="HV70" s="238">
        <v>0</v>
      </c>
      <c r="HW70" s="258">
        <v>0</v>
      </c>
      <c r="HX70" s="265">
        <v>0</v>
      </c>
      <c r="HY70" s="258">
        <v>0</v>
      </c>
      <c r="HZ70" s="265">
        <v>0</v>
      </c>
      <c r="IA70" s="276">
        <v>0</v>
      </c>
      <c r="IB70" s="400">
        <v>0</v>
      </c>
      <c r="IC70" s="390">
        <v>0</v>
      </c>
      <c r="ID70" s="215">
        <v>0</v>
      </c>
      <c r="IE70" s="258">
        <v>0</v>
      </c>
      <c r="IF70" s="265">
        <v>0</v>
      </c>
      <c r="IG70" s="245">
        <v>0</v>
      </c>
      <c r="IH70" s="238">
        <v>0</v>
      </c>
      <c r="II70" s="258">
        <v>0</v>
      </c>
      <c r="IJ70" s="265">
        <v>0</v>
      </c>
      <c r="IK70" s="258">
        <v>0</v>
      </c>
      <c r="IL70" s="265">
        <v>0</v>
      </c>
      <c r="IM70" s="276">
        <v>0</v>
      </c>
      <c r="IN70" s="400">
        <v>0</v>
      </c>
      <c r="IO70" s="390">
        <v>0</v>
      </c>
      <c r="IP70" s="215">
        <v>0</v>
      </c>
      <c r="IQ70" s="258">
        <v>0</v>
      </c>
      <c r="IR70" s="265">
        <v>0</v>
      </c>
      <c r="IS70" s="245">
        <v>0</v>
      </c>
      <c r="IT70" s="238">
        <v>0</v>
      </c>
      <c r="IU70" s="258">
        <v>0</v>
      </c>
      <c r="IV70" s="265">
        <v>0</v>
      </c>
      <c r="IW70" s="258">
        <v>0</v>
      </c>
      <c r="IX70" s="265">
        <v>0</v>
      </c>
      <c r="IY70" s="276">
        <v>0</v>
      </c>
    </row>
    <row r="71" spans="1:259" ht="14.1" customHeight="1" x14ac:dyDescent="0.2">
      <c r="B71" s="251" t="s">
        <v>189</v>
      </c>
      <c r="C71" s="241">
        <v>0</v>
      </c>
      <c r="D71" s="233">
        <v>0</v>
      </c>
      <c r="E71" s="241">
        <v>0</v>
      </c>
      <c r="F71" s="212">
        <v>0</v>
      </c>
      <c r="G71" s="271">
        <v>0</v>
      </c>
      <c r="H71" s="234">
        <v>0</v>
      </c>
      <c r="I71" s="257" t="e">
        <v>#DIV/0!</v>
      </c>
      <c r="J71" s="212">
        <v>0</v>
      </c>
      <c r="K71" s="257" t="e">
        <v>#DIV/0!</v>
      </c>
      <c r="L71" s="212">
        <v>0</v>
      </c>
      <c r="M71" s="257" t="e">
        <v>#DIV/0!</v>
      </c>
      <c r="N71" s="241">
        <v>0</v>
      </c>
      <c r="O71" s="259">
        <v>0</v>
      </c>
      <c r="P71" s="241">
        <v>0</v>
      </c>
      <c r="Q71" s="271">
        <v>0</v>
      </c>
      <c r="R71" s="234">
        <v>0</v>
      </c>
      <c r="S71" s="257">
        <v>0</v>
      </c>
      <c r="T71" s="212">
        <v>0</v>
      </c>
      <c r="U71" s="257">
        <v>0</v>
      </c>
      <c r="V71" s="212">
        <v>0</v>
      </c>
      <c r="W71" s="257">
        <v>0</v>
      </c>
      <c r="X71" s="241">
        <v>0</v>
      </c>
      <c r="Y71" s="259">
        <v>0</v>
      </c>
      <c r="Z71" s="241">
        <v>0</v>
      </c>
      <c r="AA71" s="271">
        <v>0</v>
      </c>
      <c r="AB71" s="234">
        <v>0</v>
      </c>
      <c r="AC71" s="257">
        <v>0</v>
      </c>
      <c r="AD71" s="212">
        <v>0</v>
      </c>
      <c r="AE71" s="257">
        <v>0</v>
      </c>
      <c r="AF71" s="212">
        <v>0</v>
      </c>
      <c r="AG71" s="257">
        <v>0</v>
      </c>
      <c r="AH71" s="241">
        <v>0</v>
      </c>
      <c r="AI71" s="259">
        <v>0</v>
      </c>
      <c r="AJ71" s="241">
        <v>0</v>
      </c>
      <c r="AK71" s="271">
        <v>0</v>
      </c>
      <c r="AL71" s="234">
        <v>0</v>
      </c>
      <c r="AM71" s="257">
        <v>0</v>
      </c>
      <c r="AN71" s="212">
        <v>0</v>
      </c>
      <c r="AO71" s="257">
        <v>0</v>
      </c>
      <c r="AP71" s="212">
        <v>0</v>
      </c>
      <c r="AQ71" s="257">
        <v>0</v>
      </c>
      <c r="AR71" s="241">
        <v>0</v>
      </c>
      <c r="AS71" s="259">
        <v>0</v>
      </c>
      <c r="AT71" s="241">
        <v>0</v>
      </c>
      <c r="AU71" s="271">
        <v>0</v>
      </c>
      <c r="AV71" s="234">
        <v>0</v>
      </c>
      <c r="AW71" s="257">
        <v>0</v>
      </c>
      <c r="AX71" s="212">
        <v>0</v>
      </c>
      <c r="AY71" s="257">
        <v>0</v>
      </c>
      <c r="AZ71" s="212">
        <v>0</v>
      </c>
      <c r="BA71" s="257">
        <v>0</v>
      </c>
      <c r="BB71" s="241">
        <v>0</v>
      </c>
      <c r="BC71" s="259">
        <v>0</v>
      </c>
      <c r="BD71" s="241">
        <v>0</v>
      </c>
      <c r="BE71" s="271">
        <v>0</v>
      </c>
      <c r="BF71" s="234">
        <v>0</v>
      </c>
      <c r="BG71" s="257">
        <v>0</v>
      </c>
      <c r="BH71" s="212">
        <v>0</v>
      </c>
      <c r="BI71" s="257">
        <v>0</v>
      </c>
      <c r="BJ71" s="212">
        <v>0</v>
      </c>
      <c r="BK71" s="257">
        <v>0</v>
      </c>
      <c r="BL71" s="241">
        <v>0</v>
      </c>
      <c r="BM71" s="259">
        <v>0</v>
      </c>
      <c r="BN71" s="241">
        <v>0</v>
      </c>
      <c r="BO71" s="271">
        <v>0</v>
      </c>
      <c r="BP71" s="234">
        <v>0</v>
      </c>
      <c r="BQ71" s="257">
        <v>0</v>
      </c>
      <c r="BR71" s="212">
        <v>0</v>
      </c>
      <c r="BS71" s="257">
        <v>0</v>
      </c>
      <c r="BT71" s="212">
        <v>0</v>
      </c>
      <c r="BU71" s="259">
        <v>0</v>
      </c>
      <c r="BV71" s="246">
        <v>0</v>
      </c>
      <c r="BW71" s="372">
        <v>0</v>
      </c>
      <c r="BX71" s="246">
        <v>0</v>
      </c>
      <c r="BY71" s="215">
        <v>0</v>
      </c>
      <c r="BZ71" s="268">
        <v>0</v>
      </c>
      <c r="CA71" s="215">
        <v>0</v>
      </c>
      <c r="CB71" s="245">
        <v>0</v>
      </c>
      <c r="CC71" s="238">
        <v>0</v>
      </c>
      <c r="CD71" s="268">
        <v>0</v>
      </c>
      <c r="CE71" s="215">
        <v>0</v>
      </c>
      <c r="CF71" s="268">
        <v>0</v>
      </c>
      <c r="CG71" s="215">
        <v>0</v>
      </c>
      <c r="CH71" s="273">
        <v>0</v>
      </c>
      <c r="CI71" s="246">
        <v>0</v>
      </c>
      <c r="CJ71" s="372">
        <v>0</v>
      </c>
      <c r="CK71" s="246">
        <v>0</v>
      </c>
      <c r="CL71" s="215">
        <v>0</v>
      </c>
      <c r="CM71" s="268">
        <v>0</v>
      </c>
      <c r="CN71" s="215">
        <v>0</v>
      </c>
      <c r="CO71" s="245">
        <v>0</v>
      </c>
      <c r="CP71" s="238">
        <v>0</v>
      </c>
      <c r="CQ71" s="268">
        <v>0</v>
      </c>
      <c r="CR71" s="215">
        <v>0</v>
      </c>
      <c r="CS71" s="268">
        <v>0</v>
      </c>
      <c r="CT71" s="215">
        <v>0</v>
      </c>
      <c r="CU71" s="273">
        <v>0</v>
      </c>
      <c r="CV71" s="246">
        <v>0</v>
      </c>
      <c r="CW71" s="372">
        <v>0</v>
      </c>
      <c r="CX71" s="246">
        <v>0</v>
      </c>
      <c r="CY71" s="215">
        <v>0</v>
      </c>
      <c r="CZ71" s="268">
        <v>0</v>
      </c>
      <c r="DA71" s="215">
        <v>0</v>
      </c>
      <c r="DB71" s="245">
        <v>0</v>
      </c>
      <c r="DC71" s="238">
        <v>0</v>
      </c>
      <c r="DD71" s="268">
        <v>0</v>
      </c>
      <c r="DE71" s="215">
        <v>0</v>
      </c>
      <c r="DF71" s="268">
        <v>0</v>
      </c>
      <c r="DG71" s="215">
        <v>0</v>
      </c>
      <c r="DH71" s="273">
        <v>0</v>
      </c>
      <c r="DI71" s="246">
        <v>0</v>
      </c>
      <c r="DJ71" s="372">
        <v>0</v>
      </c>
      <c r="DK71" s="246">
        <v>0</v>
      </c>
      <c r="DL71" s="215">
        <v>0</v>
      </c>
      <c r="DM71" s="268">
        <v>0</v>
      </c>
      <c r="DN71" s="215">
        <v>0</v>
      </c>
      <c r="DO71" s="245">
        <v>0</v>
      </c>
      <c r="DP71" s="238">
        <v>0</v>
      </c>
      <c r="DQ71" s="268">
        <v>0</v>
      </c>
      <c r="DR71" s="215">
        <v>0</v>
      </c>
      <c r="DS71" s="268">
        <v>0</v>
      </c>
      <c r="DT71" s="215">
        <v>0</v>
      </c>
      <c r="DU71" s="273">
        <v>0</v>
      </c>
      <c r="DV71" s="246">
        <v>0</v>
      </c>
      <c r="DW71" s="372">
        <v>0</v>
      </c>
      <c r="DX71" s="246">
        <v>0</v>
      </c>
      <c r="DY71" s="215">
        <v>0</v>
      </c>
      <c r="DZ71" s="268">
        <v>0</v>
      </c>
      <c r="EA71" s="215">
        <v>0</v>
      </c>
      <c r="EB71" s="245">
        <v>0</v>
      </c>
      <c r="EC71" s="238">
        <v>0</v>
      </c>
      <c r="ED71" s="268">
        <v>0</v>
      </c>
      <c r="EE71" s="215">
        <v>0</v>
      </c>
      <c r="EF71" s="268">
        <v>0</v>
      </c>
      <c r="EG71" s="215">
        <v>0</v>
      </c>
      <c r="EH71" s="273">
        <v>0</v>
      </c>
      <c r="EI71" s="246">
        <v>0</v>
      </c>
      <c r="EJ71" s="372">
        <v>0</v>
      </c>
      <c r="EK71" s="246">
        <v>0</v>
      </c>
      <c r="EL71" s="215">
        <v>0</v>
      </c>
      <c r="EM71" s="268">
        <v>0</v>
      </c>
      <c r="EN71" s="215">
        <v>0</v>
      </c>
      <c r="EO71" s="245">
        <v>0</v>
      </c>
      <c r="EP71" s="238">
        <v>0</v>
      </c>
      <c r="EQ71" s="268">
        <v>0</v>
      </c>
      <c r="ER71" s="215">
        <v>0</v>
      </c>
      <c r="ES71" s="268">
        <v>0</v>
      </c>
      <c r="ET71" s="215">
        <v>0</v>
      </c>
      <c r="EU71" s="273">
        <v>0</v>
      </c>
      <c r="EV71" s="400">
        <v>0</v>
      </c>
      <c r="EW71" s="390">
        <v>0</v>
      </c>
      <c r="EX71" s="215">
        <v>0</v>
      </c>
      <c r="EY71" s="258">
        <v>0</v>
      </c>
      <c r="EZ71" s="268">
        <v>0</v>
      </c>
      <c r="FA71" s="215">
        <v>0</v>
      </c>
      <c r="FB71" s="245">
        <v>0</v>
      </c>
      <c r="FC71" s="410">
        <v>0</v>
      </c>
      <c r="FD71" s="268">
        <v>0</v>
      </c>
      <c r="FE71" s="258">
        <v>0</v>
      </c>
      <c r="FF71" s="268">
        <v>0</v>
      </c>
      <c r="FG71" s="276">
        <v>0</v>
      </c>
      <c r="FH71" s="400">
        <v>0</v>
      </c>
      <c r="FI71" s="390">
        <v>0</v>
      </c>
      <c r="FJ71" s="215">
        <v>0</v>
      </c>
      <c r="FK71" s="258">
        <v>0</v>
      </c>
      <c r="FL71" s="268">
        <v>0</v>
      </c>
      <c r="FM71" s="215">
        <v>0</v>
      </c>
      <c r="FN71" s="245">
        <v>0</v>
      </c>
      <c r="FO71" s="410">
        <v>0</v>
      </c>
      <c r="FP71" s="268">
        <v>0</v>
      </c>
      <c r="FQ71" s="258">
        <v>0</v>
      </c>
      <c r="FR71" s="268">
        <v>0</v>
      </c>
      <c r="FS71" s="276">
        <v>0</v>
      </c>
      <c r="FT71" s="400">
        <v>0</v>
      </c>
      <c r="FU71" s="390">
        <v>0</v>
      </c>
      <c r="FV71" s="215">
        <v>0</v>
      </c>
      <c r="FW71" s="258">
        <v>0</v>
      </c>
      <c r="FX71" s="268">
        <v>0</v>
      </c>
      <c r="FY71" s="215">
        <v>0</v>
      </c>
      <c r="FZ71" s="430">
        <v>0</v>
      </c>
      <c r="GA71" s="410">
        <v>0</v>
      </c>
      <c r="GB71" s="268">
        <v>0</v>
      </c>
      <c r="GC71" s="258">
        <v>0</v>
      </c>
      <c r="GD71" s="268">
        <v>0</v>
      </c>
      <c r="GE71" s="276">
        <v>0</v>
      </c>
      <c r="GF71" s="400">
        <v>0</v>
      </c>
      <c r="GG71" s="390">
        <v>0</v>
      </c>
      <c r="GH71" s="215">
        <v>0</v>
      </c>
      <c r="GI71" s="258">
        <v>0</v>
      </c>
      <c r="GJ71" s="268">
        <v>0</v>
      </c>
      <c r="GK71" s="245">
        <v>0</v>
      </c>
      <c r="GL71" s="238">
        <v>0</v>
      </c>
      <c r="GM71" s="258">
        <v>0</v>
      </c>
      <c r="GN71" s="265">
        <v>0</v>
      </c>
      <c r="GO71" s="258">
        <v>0</v>
      </c>
      <c r="GP71" s="265">
        <v>0</v>
      </c>
      <c r="GQ71" s="276">
        <v>0</v>
      </c>
      <c r="GR71" s="400">
        <v>0</v>
      </c>
      <c r="GS71" s="390">
        <v>0</v>
      </c>
      <c r="GT71" s="215">
        <v>0</v>
      </c>
      <c r="GU71" s="258">
        <v>0</v>
      </c>
      <c r="GV71" s="265">
        <v>0</v>
      </c>
      <c r="GW71" s="245">
        <v>0</v>
      </c>
      <c r="GX71" s="238">
        <v>0</v>
      </c>
      <c r="GY71" s="258">
        <v>0</v>
      </c>
      <c r="GZ71" s="265">
        <v>0</v>
      </c>
      <c r="HA71" s="258">
        <v>0</v>
      </c>
      <c r="HB71" s="265">
        <v>0</v>
      </c>
      <c r="HC71" s="276">
        <v>0</v>
      </c>
      <c r="HD71" s="400">
        <v>0</v>
      </c>
      <c r="HE71" s="390">
        <v>0</v>
      </c>
      <c r="HF71" s="215">
        <v>0</v>
      </c>
      <c r="HG71" s="258">
        <v>0</v>
      </c>
      <c r="HH71" s="265">
        <v>0</v>
      </c>
      <c r="HI71" s="245">
        <v>0</v>
      </c>
      <c r="HJ71" s="238">
        <v>0</v>
      </c>
      <c r="HK71" s="258">
        <v>0</v>
      </c>
      <c r="HL71" s="265">
        <v>0</v>
      </c>
      <c r="HM71" s="258">
        <v>0</v>
      </c>
      <c r="HN71" s="265">
        <v>0</v>
      </c>
      <c r="HO71" s="276">
        <v>0</v>
      </c>
      <c r="HP71" s="400">
        <v>0</v>
      </c>
      <c r="HQ71" s="390">
        <v>0</v>
      </c>
      <c r="HR71" s="215">
        <v>0</v>
      </c>
      <c r="HS71" s="258">
        <v>0</v>
      </c>
      <c r="HT71" s="265">
        <v>0</v>
      </c>
      <c r="HU71" s="245">
        <v>0</v>
      </c>
      <c r="HV71" s="238">
        <v>0</v>
      </c>
      <c r="HW71" s="258">
        <v>0</v>
      </c>
      <c r="HX71" s="265">
        <v>0</v>
      </c>
      <c r="HY71" s="258">
        <v>0</v>
      </c>
      <c r="HZ71" s="265">
        <v>0</v>
      </c>
      <c r="IA71" s="276">
        <v>0</v>
      </c>
      <c r="IB71" s="400">
        <v>0</v>
      </c>
      <c r="IC71" s="390">
        <v>0</v>
      </c>
      <c r="ID71" s="215">
        <v>0</v>
      </c>
      <c r="IE71" s="258">
        <v>0</v>
      </c>
      <c r="IF71" s="265">
        <v>0</v>
      </c>
      <c r="IG71" s="245">
        <v>0</v>
      </c>
      <c r="IH71" s="238">
        <v>0</v>
      </c>
      <c r="II71" s="258">
        <v>0</v>
      </c>
      <c r="IJ71" s="265">
        <v>0</v>
      </c>
      <c r="IK71" s="258">
        <v>0</v>
      </c>
      <c r="IL71" s="265">
        <v>0</v>
      </c>
      <c r="IM71" s="276">
        <v>0</v>
      </c>
      <c r="IN71" s="400">
        <v>0</v>
      </c>
      <c r="IO71" s="390">
        <v>0</v>
      </c>
      <c r="IP71" s="215">
        <v>0</v>
      </c>
      <c r="IQ71" s="258">
        <v>0</v>
      </c>
      <c r="IR71" s="265">
        <v>0</v>
      </c>
      <c r="IS71" s="245">
        <v>0</v>
      </c>
      <c r="IT71" s="238">
        <v>0</v>
      </c>
      <c r="IU71" s="258">
        <v>0</v>
      </c>
      <c r="IV71" s="265">
        <v>0</v>
      </c>
      <c r="IW71" s="258">
        <v>0</v>
      </c>
      <c r="IX71" s="265">
        <v>0</v>
      </c>
      <c r="IY71" s="276">
        <v>0</v>
      </c>
    </row>
    <row r="72" spans="1:259" ht="14.1" customHeight="1" x14ac:dyDescent="0.2">
      <c r="B72" s="251" t="s">
        <v>51</v>
      </c>
      <c r="C72" s="241">
        <v>0</v>
      </c>
      <c r="D72" s="233">
        <v>0</v>
      </c>
      <c r="E72" s="241">
        <v>0</v>
      </c>
      <c r="F72" s="212">
        <v>0</v>
      </c>
      <c r="G72" s="271">
        <v>0</v>
      </c>
      <c r="H72" s="234">
        <v>0</v>
      </c>
      <c r="I72" s="257" t="e">
        <v>#DIV/0!</v>
      </c>
      <c r="J72" s="212">
        <v>0</v>
      </c>
      <c r="K72" s="257" t="e">
        <v>#DIV/0!</v>
      </c>
      <c r="L72" s="212">
        <v>0</v>
      </c>
      <c r="M72" s="257" t="e">
        <v>#DIV/0!</v>
      </c>
      <c r="N72" s="241">
        <v>0</v>
      </c>
      <c r="O72" s="259">
        <v>0</v>
      </c>
      <c r="P72" s="241">
        <v>0</v>
      </c>
      <c r="Q72" s="271">
        <v>0</v>
      </c>
      <c r="R72" s="234">
        <v>0</v>
      </c>
      <c r="S72" s="257">
        <v>0</v>
      </c>
      <c r="T72" s="212">
        <v>0</v>
      </c>
      <c r="U72" s="257">
        <v>0</v>
      </c>
      <c r="V72" s="212">
        <v>0</v>
      </c>
      <c r="W72" s="257">
        <v>0</v>
      </c>
      <c r="X72" s="241">
        <v>0</v>
      </c>
      <c r="Y72" s="259">
        <v>0</v>
      </c>
      <c r="Z72" s="241">
        <v>0</v>
      </c>
      <c r="AA72" s="271">
        <v>0</v>
      </c>
      <c r="AB72" s="234">
        <v>0</v>
      </c>
      <c r="AC72" s="257">
        <v>0</v>
      </c>
      <c r="AD72" s="212">
        <v>0</v>
      </c>
      <c r="AE72" s="257">
        <v>0</v>
      </c>
      <c r="AF72" s="212">
        <v>0</v>
      </c>
      <c r="AG72" s="257">
        <v>0</v>
      </c>
      <c r="AH72" s="241">
        <v>0</v>
      </c>
      <c r="AI72" s="259">
        <v>0</v>
      </c>
      <c r="AJ72" s="241">
        <v>0</v>
      </c>
      <c r="AK72" s="271">
        <v>0</v>
      </c>
      <c r="AL72" s="234">
        <v>0</v>
      </c>
      <c r="AM72" s="257">
        <v>0</v>
      </c>
      <c r="AN72" s="212">
        <v>0</v>
      </c>
      <c r="AO72" s="257">
        <v>0</v>
      </c>
      <c r="AP72" s="212">
        <v>0</v>
      </c>
      <c r="AQ72" s="257">
        <v>0</v>
      </c>
      <c r="AR72" s="241">
        <v>0</v>
      </c>
      <c r="AS72" s="259">
        <v>0</v>
      </c>
      <c r="AT72" s="241">
        <v>0</v>
      </c>
      <c r="AU72" s="271">
        <v>0</v>
      </c>
      <c r="AV72" s="234">
        <v>0</v>
      </c>
      <c r="AW72" s="257">
        <v>0</v>
      </c>
      <c r="AX72" s="212">
        <v>0</v>
      </c>
      <c r="AY72" s="257">
        <v>0</v>
      </c>
      <c r="AZ72" s="212">
        <v>0</v>
      </c>
      <c r="BA72" s="257">
        <v>0</v>
      </c>
      <c r="BB72" s="241">
        <v>0</v>
      </c>
      <c r="BC72" s="259">
        <v>0</v>
      </c>
      <c r="BD72" s="241">
        <v>0</v>
      </c>
      <c r="BE72" s="271">
        <v>0</v>
      </c>
      <c r="BF72" s="234">
        <v>0</v>
      </c>
      <c r="BG72" s="257">
        <v>0</v>
      </c>
      <c r="BH72" s="212">
        <v>0</v>
      </c>
      <c r="BI72" s="257">
        <v>0</v>
      </c>
      <c r="BJ72" s="212">
        <v>0</v>
      </c>
      <c r="BK72" s="257">
        <v>0</v>
      </c>
      <c r="BL72" s="241">
        <v>0</v>
      </c>
      <c r="BM72" s="259">
        <v>0</v>
      </c>
      <c r="BN72" s="241">
        <v>0</v>
      </c>
      <c r="BO72" s="271">
        <v>0</v>
      </c>
      <c r="BP72" s="234">
        <v>0</v>
      </c>
      <c r="BQ72" s="257">
        <v>0</v>
      </c>
      <c r="BR72" s="212">
        <v>0</v>
      </c>
      <c r="BS72" s="257">
        <v>0</v>
      </c>
      <c r="BT72" s="212">
        <v>0</v>
      </c>
      <c r="BU72" s="259">
        <v>0</v>
      </c>
      <c r="BV72" s="246">
        <v>0</v>
      </c>
      <c r="BW72" s="372">
        <v>0</v>
      </c>
      <c r="BX72" s="246">
        <v>0</v>
      </c>
      <c r="BY72" s="215">
        <v>0</v>
      </c>
      <c r="BZ72" s="268">
        <v>0</v>
      </c>
      <c r="CA72" s="215">
        <v>0</v>
      </c>
      <c r="CB72" s="245">
        <v>0</v>
      </c>
      <c r="CC72" s="238">
        <v>0</v>
      </c>
      <c r="CD72" s="268">
        <v>0</v>
      </c>
      <c r="CE72" s="215">
        <v>0</v>
      </c>
      <c r="CF72" s="268">
        <v>0</v>
      </c>
      <c r="CG72" s="215">
        <v>0</v>
      </c>
      <c r="CH72" s="273">
        <v>0</v>
      </c>
      <c r="CI72" s="246">
        <v>0</v>
      </c>
      <c r="CJ72" s="372">
        <v>0</v>
      </c>
      <c r="CK72" s="246">
        <v>0</v>
      </c>
      <c r="CL72" s="215">
        <v>0</v>
      </c>
      <c r="CM72" s="268">
        <v>0</v>
      </c>
      <c r="CN72" s="215">
        <v>0</v>
      </c>
      <c r="CO72" s="245">
        <v>0</v>
      </c>
      <c r="CP72" s="238">
        <v>0</v>
      </c>
      <c r="CQ72" s="268">
        <v>0</v>
      </c>
      <c r="CR72" s="215">
        <v>0</v>
      </c>
      <c r="CS72" s="268">
        <v>0</v>
      </c>
      <c r="CT72" s="215">
        <v>0</v>
      </c>
      <c r="CU72" s="273">
        <v>0</v>
      </c>
      <c r="CV72" s="246">
        <v>0</v>
      </c>
      <c r="CW72" s="372">
        <v>0</v>
      </c>
      <c r="CX72" s="246">
        <v>0</v>
      </c>
      <c r="CY72" s="215">
        <v>0</v>
      </c>
      <c r="CZ72" s="268">
        <v>0</v>
      </c>
      <c r="DA72" s="215">
        <v>0</v>
      </c>
      <c r="DB72" s="245">
        <v>0</v>
      </c>
      <c r="DC72" s="238">
        <v>0</v>
      </c>
      <c r="DD72" s="268">
        <v>0</v>
      </c>
      <c r="DE72" s="215">
        <v>0</v>
      </c>
      <c r="DF72" s="268">
        <v>0</v>
      </c>
      <c r="DG72" s="215">
        <v>0</v>
      </c>
      <c r="DH72" s="273">
        <v>0</v>
      </c>
      <c r="DI72" s="246">
        <v>0</v>
      </c>
      <c r="DJ72" s="372">
        <v>0</v>
      </c>
      <c r="DK72" s="246">
        <v>0</v>
      </c>
      <c r="DL72" s="215">
        <v>0</v>
      </c>
      <c r="DM72" s="268">
        <v>0</v>
      </c>
      <c r="DN72" s="215">
        <v>0</v>
      </c>
      <c r="DO72" s="245">
        <v>0</v>
      </c>
      <c r="DP72" s="238">
        <v>0</v>
      </c>
      <c r="DQ72" s="268">
        <v>0</v>
      </c>
      <c r="DR72" s="215">
        <v>0</v>
      </c>
      <c r="DS72" s="268">
        <v>0</v>
      </c>
      <c r="DT72" s="215">
        <v>0</v>
      </c>
      <c r="DU72" s="273">
        <v>0</v>
      </c>
      <c r="DV72" s="246">
        <v>0</v>
      </c>
      <c r="DW72" s="372">
        <v>0</v>
      </c>
      <c r="DX72" s="246">
        <v>0</v>
      </c>
      <c r="DY72" s="215">
        <v>0</v>
      </c>
      <c r="DZ72" s="268">
        <v>0</v>
      </c>
      <c r="EA72" s="215">
        <v>0</v>
      </c>
      <c r="EB72" s="245">
        <v>0</v>
      </c>
      <c r="EC72" s="238">
        <v>0</v>
      </c>
      <c r="ED72" s="268">
        <v>0</v>
      </c>
      <c r="EE72" s="215">
        <v>0</v>
      </c>
      <c r="EF72" s="268">
        <v>0</v>
      </c>
      <c r="EG72" s="215">
        <v>0</v>
      </c>
      <c r="EH72" s="273">
        <v>0</v>
      </c>
      <c r="EI72" s="246">
        <v>0</v>
      </c>
      <c r="EJ72" s="372">
        <v>0</v>
      </c>
      <c r="EK72" s="246">
        <v>0</v>
      </c>
      <c r="EL72" s="215">
        <v>0</v>
      </c>
      <c r="EM72" s="268">
        <v>0</v>
      </c>
      <c r="EN72" s="215">
        <v>0</v>
      </c>
      <c r="EO72" s="245">
        <v>0</v>
      </c>
      <c r="EP72" s="238">
        <v>0</v>
      </c>
      <c r="EQ72" s="268">
        <v>0</v>
      </c>
      <c r="ER72" s="215">
        <v>0</v>
      </c>
      <c r="ES72" s="268">
        <v>0</v>
      </c>
      <c r="ET72" s="215">
        <v>0</v>
      </c>
      <c r="EU72" s="273">
        <v>0</v>
      </c>
      <c r="EV72" s="400">
        <v>0</v>
      </c>
      <c r="EW72" s="390">
        <v>0</v>
      </c>
      <c r="EX72" s="215">
        <v>0</v>
      </c>
      <c r="EY72" s="258">
        <v>0</v>
      </c>
      <c r="EZ72" s="268">
        <v>0</v>
      </c>
      <c r="FA72" s="215">
        <v>0</v>
      </c>
      <c r="FB72" s="245">
        <v>0</v>
      </c>
      <c r="FC72" s="410">
        <v>0</v>
      </c>
      <c r="FD72" s="268">
        <v>0</v>
      </c>
      <c r="FE72" s="258">
        <v>0</v>
      </c>
      <c r="FF72" s="268">
        <v>0</v>
      </c>
      <c r="FG72" s="276">
        <v>0</v>
      </c>
      <c r="FH72" s="400">
        <v>0</v>
      </c>
      <c r="FI72" s="390">
        <v>0</v>
      </c>
      <c r="FJ72" s="215">
        <v>0</v>
      </c>
      <c r="FK72" s="258">
        <v>0</v>
      </c>
      <c r="FL72" s="268">
        <v>0</v>
      </c>
      <c r="FM72" s="215">
        <v>0</v>
      </c>
      <c r="FN72" s="245">
        <v>0</v>
      </c>
      <c r="FO72" s="410">
        <v>0</v>
      </c>
      <c r="FP72" s="268">
        <v>0</v>
      </c>
      <c r="FQ72" s="258">
        <v>0</v>
      </c>
      <c r="FR72" s="268">
        <v>0</v>
      </c>
      <c r="FS72" s="276">
        <v>0</v>
      </c>
      <c r="FT72" s="400">
        <v>0</v>
      </c>
      <c r="FU72" s="390">
        <v>0</v>
      </c>
      <c r="FV72" s="215">
        <v>0</v>
      </c>
      <c r="FW72" s="258">
        <v>0</v>
      </c>
      <c r="FX72" s="268">
        <v>0</v>
      </c>
      <c r="FY72" s="215">
        <v>0</v>
      </c>
      <c r="FZ72" s="430">
        <v>0</v>
      </c>
      <c r="GA72" s="410">
        <v>0</v>
      </c>
      <c r="GB72" s="268">
        <v>0</v>
      </c>
      <c r="GC72" s="258">
        <v>0</v>
      </c>
      <c r="GD72" s="268">
        <v>0</v>
      </c>
      <c r="GE72" s="276">
        <v>0</v>
      </c>
      <c r="GF72" s="400">
        <v>0</v>
      </c>
      <c r="GG72" s="390">
        <v>0</v>
      </c>
      <c r="GH72" s="215">
        <v>0</v>
      </c>
      <c r="GI72" s="258">
        <v>0</v>
      </c>
      <c r="GJ72" s="268">
        <v>0</v>
      </c>
      <c r="GK72" s="245">
        <v>0</v>
      </c>
      <c r="GL72" s="238">
        <v>0</v>
      </c>
      <c r="GM72" s="258">
        <v>0</v>
      </c>
      <c r="GN72" s="265">
        <v>0</v>
      </c>
      <c r="GO72" s="258">
        <v>0</v>
      </c>
      <c r="GP72" s="265">
        <v>0</v>
      </c>
      <c r="GQ72" s="276">
        <v>0</v>
      </c>
      <c r="GR72" s="400">
        <v>0</v>
      </c>
      <c r="GS72" s="390">
        <v>0</v>
      </c>
      <c r="GT72" s="215">
        <v>0</v>
      </c>
      <c r="GU72" s="258">
        <v>0</v>
      </c>
      <c r="GV72" s="265">
        <v>0</v>
      </c>
      <c r="GW72" s="245">
        <v>0</v>
      </c>
      <c r="GX72" s="238">
        <v>0</v>
      </c>
      <c r="GY72" s="258">
        <v>0</v>
      </c>
      <c r="GZ72" s="265">
        <v>0</v>
      </c>
      <c r="HA72" s="258">
        <v>0</v>
      </c>
      <c r="HB72" s="265">
        <v>0</v>
      </c>
      <c r="HC72" s="276">
        <v>0</v>
      </c>
      <c r="HD72" s="400">
        <v>0</v>
      </c>
      <c r="HE72" s="390">
        <v>0</v>
      </c>
      <c r="HF72" s="215">
        <v>0</v>
      </c>
      <c r="HG72" s="258">
        <v>0</v>
      </c>
      <c r="HH72" s="265">
        <v>0</v>
      </c>
      <c r="HI72" s="245">
        <v>0</v>
      </c>
      <c r="HJ72" s="238">
        <v>0</v>
      </c>
      <c r="HK72" s="258">
        <v>0</v>
      </c>
      <c r="HL72" s="265">
        <v>0</v>
      </c>
      <c r="HM72" s="258">
        <v>0</v>
      </c>
      <c r="HN72" s="265">
        <v>0</v>
      </c>
      <c r="HO72" s="276">
        <v>0</v>
      </c>
      <c r="HP72" s="400">
        <v>0</v>
      </c>
      <c r="HQ72" s="390">
        <v>0</v>
      </c>
      <c r="HR72" s="215">
        <v>0</v>
      </c>
      <c r="HS72" s="258">
        <v>0</v>
      </c>
      <c r="HT72" s="265">
        <v>0</v>
      </c>
      <c r="HU72" s="245">
        <v>0</v>
      </c>
      <c r="HV72" s="238">
        <v>0</v>
      </c>
      <c r="HW72" s="258">
        <v>0</v>
      </c>
      <c r="HX72" s="265">
        <v>0</v>
      </c>
      <c r="HY72" s="258">
        <v>0</v>
      </c>
      <c r="HZ72" s="265">
        <v>0</v>
      </c>
      <c r="IA72" s="276">
        <v>0</v>
      </c>
      <c r="IB72" s="400">
        <v>0</v>
      </c>
      <c r="IC72" s="390">
        <v>0</v>
      </c>
      <c r="ID72" s="215">
        <v>0</v>
      </c>
      <c r="IE72" s="258">
        <v>0</v>
      </c>
      <c r="IF72" s="265">
        <v>0</v>
      </c>
      <c r="IG72" s="245">
        <v>0</v>
      </c>
      <c r="IH72" s="238">
        <v>0</v>
      </c>
      <c r="II72" s="258">
        <v>0</v>
      </c>
      <c r="IJ72" s="265">
        <v>0</v>
      </c>
      <c r="IK72" s="258">
        <v>0</v>
      </c>
      <c r="IL72" s="265">
        <v>0</v>
      </c>
      <c r="IM72" s="276">
        <v>0</v>
      </c>
      <c r="IN72" s="400">
        <v>0</v>
      </c>
      <c r="IO72" s="390">
        <v>0</v>
      </c>
      <c r="IP72" s="215">
        <v>0</v>
      </c>
      <c r="IQ72" s="258">
        <v>0</v>
      </c>
      <c r="IR72" s="265">
        <v>0</v>
      </c>
      <c r="IS72" s="245">
        <v>0</v>
      </c>
      <c r="IT72" s="238">
        <v>0</v>
      </c>
      <c r="IU72" s="258">
        <v>0</v>
      </c>
      <c r="IV72" s="265">
        <v>0</v>
      </c>
      <c r="IW72" s="258">
        <v>0</v>
      </c>
      <c r="IX72" s="265">
        <v>0</v>
      </c>
      <c r="IY72" s="276">
        <v>0</v>
      </c>
    </row>
    <row r="73" spans="1:259" ht="14.1" customHeight="1" x14ac:dyDescent="0.2">
      <c r="B73" s="247" t="s">
        <v>145</v>
      </c>
      <c r="C73" s="241">
        <v>16647569.1</v>
      </c>
      <c r="D73" s="240">
        <v>84.249280864079097</v>
      </c>
      <c r="E73" s="241">
        <v>0</v>
      </c>
      <c r="F73" s="212">
        <v>19759894.600000001</v>
      </c>
      <c r="G73" s="367">
        <v>0.60016329425381432</v>
      </c>
      <c r="H73" s="234">
        <v>8230463.9000000004</v>
      </c>
      <c r="I73" s="256">
        <v>41.652367416980049</v>
      </c>
      <c r="J73" s="212">
        <v>3380682</v>
      </c>
      <c r="K73" s="256">
        <v>17.108805833407633</v>
      </c>
      <c r="L73" s="212">
        <v>11611145.9</v>
      </c>
      <c r="M73" s="256">
        <v>58.761173250387678</v>
      </c>
      <c r="N73" s="241">
        <v>22398021.5</v>
      </c>
      <c r="O73" s="262">
        <v>75.800111149700001</v>
      </c>
      <c r="P73" s="241">
        <v>29548797.700000003</v>
      </c>
      <c r="Q73" s="367">
        <v>0.58932662216454901</v>
      </c>
      <c r="R73" s="234">
        <v>17750610.099999998</v>
      </c>
      <c r="S73" s="256">
        <v>60.07219068679737</v>
      </c>
      <c r="T73" s="212">
        <v>7413504.7999999998</v>
      </c>
      <c r="U73" s="256">
        <v>25.089023503653411</v>
      </c>
      <c r="V73" s="212">
        <v>25164114.899999999</v>
      </c>
      <c r="W73" s="256">
        <v>85.161214190450778</v>
      </c>
      <c r="X73" s="241">
        <v>14294712</v>
      </c>
      <c r="Y73" s="262">
        <v>75.76052217991608</v>
      </c>
      <c r="Z73" s="241">
        <v>18868286</v>
      </c>
      <c r="AA73" s="367">
        <v>0.30552374197613319</v>
      </c>
      <c r="AB73" s="234">
        <v>12042586</v>
      </c>
      <c r="AC73" s="256">
        <v>63.824483050553717</v>
      </c>
      <c r="AD73" s="212">
        <v>4705908</v>
      </c>
      <c r="AE73" s="256">
        <v>24.94083458349105</v>
      </c>
      <c r="AF73" s="212">
        <v>16748494</v>
      </c>
      <c r="AG73" s="256">
        <v>88.765317634044777</v>
      </c>
      <c r="AH73" s="241">
        <v>13465137</v>
      </c>
      <c r="AI73" s="262">
        <v>41.048298555428588</v>
      </c>
      <c r="AJ73" s="241">
        <v>32803155</v>
      </c>
      <c r="AK73" s="367">
        <v>0.5916737077806431</v>
      </c>
      <c r="AL73" s="234">
        <v>10180521</v>
      </c>
      <c r="AM73" s="256">
        <v>31.035188535980762</v>
      </c>
      <c r="AN73" s="212">
        <v>13026602</v>
      </c>
      <c r="AO73" s="256">
        <v>39.711430196272282</v>
      </c>
      <c r="AP73" s="212">
        <v>23207123</v>
      </c>
      <c r="AQ73" s="256">
        <v>70.74661873225304</v>
      </c>
      <c r="AR73" s="241">
        <v>34964824.100000001</v>
      </c>
      <c r="AS73" s="262">
        <v>52.094510206012423</v>
      </c>
      <c r="AT73" s="241">
        <v>67118059.008000001</v>
      </c>
      <c r="AU73" s="367">
        <v>0.8438328646035973</v>
      </c>
      <c r="AV73" s="234">
        <v>32968232.795000006</v>
      </c>
      <c r="AW73" s="256">
        <v>49.119764907192007</v>
      </c>
      <c r="AX73" s="212">
        <v>29181568.301000003</v>
      </c>
      <c r="AY73" s="256">
        <v>43.477968124080832</v>
      </c>
      <c r="AZ73" s="212">
        <v>62149801.096000008</v>
      </c>
      <c r="BA73" s="256">
        <v>92.597733031272838</v>
      </c>
      <c r="BB73" s="241">
        <v>40411315.964999996</v>
      </c>
      <c r="BC73" s="262">
        <v>104.02099741279038</v>
      </c>
      <c r="BD73" s="241">
        <v>38849191</v>
      </c>
      <c r="BE73" s="367">
        <v>0.50319166049943498</v>
      </c>
      <c r="BF73" s="234">
        <v>15805721.027999999</v>
      </c>
      <c r="BG73" s="256">
        <v>40.684813817615918</v>
      </c>
      <c r="BH73" s="212">
        <v>20579711.274999999</v>
      </c>
      <c r="BI73" s="256">
        <v>52.973332893856139</v>
      </c>
      <c r="BJ73" s="212">
        <v>36385432.302999996</v>
      </c>
      <c r="BK73" s="256">
        <v>93.658146711472043</v>
      </c>
      <c r="BL73" s="241">
        <v>28571237.541999999</v>
      </c>
      <c r="BM73" s="262">
        <v>66.215294775457494</v>
      </c>
      <c r="BN73" s="241">
        <v>43148999.998999998</v>
      </c>
      <c r="BO73" s="367">
        <v>0.54745963550921684</v>
      </c>
      <c r="BP73" s="234">
        <v>24047248.530000001</v>
      </c>
      <c r="BQ73" s="256">
        <v>55.730720365610573</v>
      </c>
      <c r="BR73" s="212">
        <v>17735867.339000002</v>
      </c>
      <c r="BS73" s="256">
        <v>41.10377375932476</v>
      </c>
      <c r="BT73" s="212">
        <v>41783115.869000003</v>
      </c>
      <c r="BU73" s="262">
        <v>96.834494124935347</v>
      </c>
      <c r="BV73" s="241">
        <v>33628449.064000003</v>
      </c>
      <c r="BW73" s="373">
        <v>106.26664661020362</v>
      </c>
      <c r="BX73" s="241">
        <v>72535320</v>
      </c>
      <c r="BY73" s="212">
        <v>31645346.998999998</v>
      </c>
      <c r="BZ73" s="269">
        <v>0.36981619551924344</v>
      </c>
      <c r="CA73" s="212">
        <v>0</v>
      </c>
      <c r="CB73" s="242">
        <v>31645346.998999998</v>
      </c>
      <c r="CC73" s="234">
        <v>14962112.438999999</v>
      </c>
      <c r="CD73" s="269">
        <v>47.280607918354647</v>
      </c>
      <c r="CE73" s="212">
        <v>15921121.443999998</v>
      </c>
      <c r="CF73" s="269">
        <v>50.311097693139885</v>
      </c>
      <c r="CG73" s="212">
        <v>30883233.882999998</v>
      </c>
      <c r="CH73" s="274">
        <v>97.591705611494532</v>
      </c>
      <c r="CI73" s="241">
        <v>90964952.842999995</v>
      </c>
      <c r="CJ73" s="373">
        <v>110.94123247536531</v>
      </c>
      <c r="CK73" s="241">
        <v>59059870.710999995</v>
      </c>
      <c r="CL73" s="212">
        <v>81993818.540999994</v>
      </c>
      <c r="CM73" s="269">
        <v>0.78074689319558799</v>
      </c>
      <c r="CN73" s="212">
        <v>0</v>
      </c>
      <c r="CO73" s="242">
        <v>81993818.540999994</v>
      </c>
      <c r="CP73" s="234">
        <v>34472546.636</v>
      </c>
      <c r="CQ73" s="269">
        <v>42.042860363629032</v>
      </c>
      <c r="CR73" s="212">
        <v>45185084.276999995</v>
      </c>
      <c r="CS73" s="269">
        <v>55.107915549030992</v>
      </c>
      <c r="CT73" s="212">
        <v>79657630.912999988</v>
      </c>
      <c r="CU73" s="274">
        <v>97.150775912660023</v>
      </c>
      <c r="CV73" s="241">
        <v>81065621.758000001</v>
      </c>
      <c r="CW73" s="373">
        <v>97.656294978412845</v>
      </c>
      <c r="CX73" s="241">
        <v>85733019.838</v>
      </c>
      <c r="CY73" s="212">
        <v>83011158.447000012</v>
      </c>
      <c r="CZ73" s="269">
        <v>0.96261451758281269</v>
      </c>
      <c r="DA73" s="212">
        <v>0</v>
      </c>
      <c r="DB73" s="242">
        <v>83011158.447000012</v>
      </c>
      <c r="DC73" s="234">
        <v>31819482.269000001</v>
      </c>
      <c r="DD73" s="269">
        <v>38.331572362426108</v>
      </c>
      <c r="DE73" s="212">
        <v>41686492.916000001</v>
      </c>
      <c r="DF73" s="269">
        <v>50.217939004688752</v>
      </c>
      <c r="DG73" s="212">
        <v>73505975.185000002</v>
      </c>
      <c r="DH73" s="274">
        <v>88.54951136711486</v>
      </c>
      <c r="DI73" s="241">
        <v>102450939.73400001</v>
      </c>
      <c r="DJ73" s="373">
        <v>96.708090404872777</v>
      </c>
      <c r="DK73" s="241">
        <v>106784254.127</v>
      </c>
      <c r="DL73" s="212">
        <v>105938333.91299999</v>
      </c>
      <c r="DM73" s="269">
        <v>0.98710532750154545</v>
      </c>
      <c r="DN73" s="212">
        <v>0</v>
      </c>
      <c r="DO73" s="242">
        <v>105938333.91299999</v>
      </c>
      <c r="DP73" s="234">
        <v>37636072.555</v>
      </c>
      <c r="DQ73" s="269">
        <v>35.526396503373334</v>
      </c>
      <c r="DR73" s="212">
        <v>43777174.133999996</v>
      </c>
      <c r="DS73" s="269">
        <v>41.32326091700785</v>
      </c>
      <c r="DT73" s="212">
        <v>81413246.688999996</v>
      </c>
      <c r="DU73" s="274">
        <v>76.849657420381192</v>
      </c>
      <c r="DV73" s="241">
        <v>145699373.59200001</v>
      </c>
      <c r="DW73" s="373">
        <v>92.175583169198944</v>
      </c>
      <c r="DX73" s="241">
        <v>125474872.267</v>
      </c>
      <c r="DY73" s="212">
        <v>158067211.05200002</v>
      </c>
      <c r="DZ73" s="269">
        <v>1.1194619874420644</v>
      </c>
      <c r="EA73" s="212">
        <v>0</v>
      </c>
      <c r="EB73" s="242">
        <v>158067211.05200002</v>
      </c>
      <c r="EC73" s="234">
        <v>69729688.615999997</v>
      </c>
      <c r="ED73" s="269">
        <v>44.113948839813929</v>
      </c>
      <c r="EE73" s="212">
        <v>55432285.401000001</v>
      </c>
      <c r="EF73" s="269">
        <v>35.068807143541122</v>
      </c>
      <c r="EG73" s="212">
        <v>125161974.01699999</v>
      </c>
      <c r="EH73" s="274">
        <v>79.182755983355051</v>
      </c>
      <c r="EI73" s="241">
        <v>8568011.0150000006</v>
      </c>
      <c r="EJ73" s="373">
        <v>88.139093781286078</v>
      </c>
      <c r="EK73" s="241">
        <v>4338553</v>
      </c>
      <c r="EL73" s="212">
        <v>9721011.0150000006</v>
      </c>
      <c r="EM73" s="269">
        <v>6.203601988501832E-2</v>
      </c>
      <c r="EN73" s="212">
        <v>0</v>
      </c>
      <c r="EO73" s="242">
        <v>9721011.0150000006</v>
      </c>
      <c r="EP73" s="234">
        <v>7485770.6269999994</v>
      </c>
      <c r="EQ73" s="269">
        <v>77.006091397788609</v>
      </c>
      <c r="ER73" s="212">
        <v>1741251.5150000004</v>
      </c>
      <c r="ES73" s="269">
        <v>17.912247114144435</v>
      </c>
      <c r="ET73" s="212">
        <v>9227022.1419999991</v>
      </c>
      <c r="EU73" s="274">
        <v>94.918338511933044</v>
      </c>
      <c r="EV73" s="397">
        <v>13548983.748</v>
      </c>
      <c r="EW73" s="419">
        <v>16720000</v>
      </c>
      <c r="EX73" s="212">
        <v>17340246.478</v>
      </c>
      <c r="EY73" s="257">
        <v>0.10192692603926408</v>
      </c>
      <c r="EZ73" s="269">
        <v>0</v>
      </c>
      <c r="FA73" s="212">
        <v>17340246.478</v>
      </c>
      <c r="FB73" s="242">
        <v>13087910.277000001</v>
      </c>
      <c r="FC73" s="260">
        <v>75.477071756765142</v>
      </c>
      <c r="FD73" s="269">
        <v>3021161.9880000008</v>
      </c>
      <c r="FE73" s="257">
        <v>17.422831860164294</v>
      </c>
      <c r="FF73" s="269">
        <v>16109072.265000001</v>
      </c>
      <c r="FG73" s="271">
        <v>92.899903616929436</v>
      </c>
      <c r="FH73" s="397">
        <v>10260883.835000001</v>
      </c>
      <c r="FI73" s="419">
        <v>8187211</v>
      </c>
      <c r="FJ73" s="212">
        <v>9690909.773</v>
      </c>
      <c r="FK73" s="257">
        <v>5.0080592606610339E-2</v>
      </c>
      <c r="FL73" s="269">
        <v>0</v>
      </c>
      <c r="FM73" s="212">
        <v>9690909.773</v>
      </c>
      <c r="FN73" s="242">
        <v>9288318.5130000003</v>
      </c>
      <c r="FO73" s="260">
        <v>95.845681474388854</v>
      </c>
      <c r="FP73" s="269">
        <v>0</v>
      </c>
      <c r="FQ73" s="257">
        <v>0</v>
      </c>
      <c r="FR73" s="269">
        <v>9288318.5130000003</v>
      </c>
      <c r="FS73" s="271">
        <v>95.845681474388854</v>
      </c>
      <c r="FT73" s="397">
        <v>0</v>
      </c>
      <c r="FU73" s="419">
        <v>0</v>
      </c>
      <c r="FV73" s="212">
        <v>0</v>
      </c>
      <c r="FW73" s="257">
        <v>0</v>
      </c>
      <c r="FX73" s="269">
        <v>0</v>
      </c>
      <c r="FY73" s="212">
        <v>0</v>
      </c>
      <c r="FZ73" s="427">
        <v>0</v>
      </c>
      <c r="GA73" s="260">
        <v>0</v>
      </c>
      <c r="GB73" s="269">
        <v>0</v>
      </c>
      <c r="GC73" s="257">
        <v>0</v>
      </c>
      <c r="GD73" s="269">
        <v>0</v>
      </c>
      <c r="GE73" s="271">
        <v>0</v>
      </c>
      <c r="GF73" s="397">
        <v>0</v>
      </c>
      <c r="GG73" s="419">
        <v>0</v>
      </c>
      <c r="GH73" s="212">
        <v>0</v>
      </c>
      <c r="GI73" s="257">
        <v>0</v>
      </c>
      <c r="GJ73" s="269">
        <v>0</v>
      </c>
      <c r="GK73" s="242">
        <v>0</v>
      </c>
      <c r="GL73" s="234">
        <v>0</v>
      </c>
      <c r="GM73" s="257">
        <v>0</v>
      </c>
      <c r="GN73" s="266">
        <v>0</v>
      </c>
      <c r="GO73" s="257">
        <v>0</v>
      </c>
      <c r="GP73" s="266">
        <v>0</v>
      </c>
      <c r="GQ73" s="271">
        <v>0</v>
      </c>
      <c r="GR73" s="397">
        <v>0</v>
      </c>
      <c r="GS73" s="419">
        <v>0</v>
      </c>
      <c r="GT73" s="212">
        <v>0</v>
      </c>
      <c r="GU73" s="257">
        <v>0</v>
      </c>
      <c r="GV73" s="266">
        <v>0</v>
      </c>
      <c r="GW73" s="242">
        <v>0</v>
      </c>
      <c r="GX73" s="234">
        <v>0</v>
      </c>
      <c r="GY73" s="257">
        <v>0</v>
      </c>
      <c r="GZ73" s="266">
        <v>0</v>
      </c>
      <c r="HA73" s="257">
        <v>0</v>
      </c>
      <c r="HB73" s="266">
        <v>0</v>
      </c>
      <c r="HC73" s="271">
        <v>0</v>
      </c>
      <c r="HD73" s="397">
        <v>0</v>
      </c>
      <c r="HE73" s="419">
        <v>0</v>
      </c>
      <c r="HF73" s="212">
        <v>0</v>
      </c>
      <c r="HG73" s="257">
        <v>0</v>
      </c>
      <c r="HH73" s="266">
        <v>0</v>
      </c>
      <c r="HI73" s="242">
        <v>0</v>
      </c>
      <c r="HJ73" s="234">
        <v>0</v>
      </c>
      <c r="HK73" s="257">
        <v>0</v>
      </c>
      <c r="HL73" s="266">
        <v>0</v>
      </c>
      <c r="HM73" s="257">
        <v>0</v>
      </c>
      <c r="HN73" s="266">
        <v>0</v>
      </c>
      <c r="HO73" s="271">
        <v>0</v>
      </c>
      <c r="HP73" s="397">
        <v>0</v>
      </c>
      <c r="HQ73" s="419">
        <v>0</v>
      </c>
      <c r="HR73" s="212">
        <v>0</v>
      </c>
      <c r="HS73" s="257">
        <v>0</v>
      </c>
      <c r="HT73" s="266">
        <v>0</v>
      </c>
      <c r="HU73" s="242">
        <v>0</v>
      </c>
      <c r="HV73" s="234">
        <v>0</v>
      </c>
      <c r="HW73" s="257">
        <v>0</v>
      </c>
      <c r="HX73" s="266">
        <v>0</v>
      </c>
      <c r="HY73" s="257">
        <v>0</v>
      </c>
      <c r="HZ73" s="266">
        <v>0</v>
      </c>
      <c r="IA73" s="271">
        <v>0</v>
      </c>
      <c r="IB73" s="397">
        <v>0</v>
      </c>
      <c r="IC73" s="419">
        <v>0</v>
      </c>
      <c r="ID73" s="212">
        <v>0</v>
      </c>
      <c r="IE73" s="257">
        <v>0</v>
      </c>
      <c r="IF73" s="266">
        <v>0</v>
      </c>
      <c r="IG73" s="242">
        <v>0</v>
      </c>
      <c r="IH73" s="234">
        <v>0</v>
      </c>
      <c r="II73" s="257">
        <v>0</v>
      </c>
      <c r="IJ73" s="266">
        <v>0</v>
      </c>
      <c r="IK73" s="257">
        <v>0</v>
      </c>
      <c r="IL73" s="266">
        <v>0</v>
      </c>
      <c r="IM73" s="271">
        <v>0</v>
      </c>
      <c r="IN73" s="397">
        <v>0</v>
      </c>
      <c r="IO73" s="419">
        <v>0</v>
      </c>
      <c r="IP73" s="212">
        <v>0</v>
      </c>
      <c r="IQ73" s="257">
        <v>0</v>
      </c>
      <c r="IR73" s="266">
        <v>0</v>
      </c>
      <c r="IS73" s="242">
        <v>0</v>
      </c>
      <c r="IT73" s="234">
        <v>0</v>
      </c>
      <c r="IU73" s="257">
        <v>0</v>
      </c>
      <c r="IV73" s="266">
        <v>0</v>
      </c>
      <c r="IW73" s="257">
        <v>0</v>
      </c>
      <c r="IX73" s="266">
        <v>0</v>
      </c>
      <c r="IY73" s="271">
        <v>0</v>
      </c>
    </row>
    <row r="74" spans="1:259" ht="14.1" customHeight="1" thickBot="1" x14ac:dyDescent="0.25">
      <c r="B74" s="249" t="s">
        <v>190</v>
      </c>
      <c r="C74" s="241">
        <v>2193132</v>
      </c>
      <c r="D74" s="240">
        <v>87.966942785219558</v>
      </c>
      <c r="E74" s="241">
        <v>0</v>
      </c>
      <c r="F74" s="212">
        <v>2493132</v>
      </c>
      <c r="G74" s="367">
        <v>7.5723395514953828E-2</v>
      </c>
      <c r="H74" s="234">
        <v>1330689</v>
      </c>
      <c r="I74" s="256">
        <v>53.374189573596588</v>
      </c>
      <c r="J74" s="212">
        <v>395144.7</v>
      </c>
      <c r="K74" s="256">
        <v>15.849329277390847</v>
      </c>
      <c r="L74" s="212">
        <v>1725833.7</v>
      </c>
      <c r="M74" s="256">
        <v>69.223518850987432</v>
      </c>
      <c r="N74" s="241">
        <v>4016632.2</v>
      </c>
      <c r="O74" s="262">
        <v>100</v>
      </c>
      <c r="P74" s="241">
        <v>4016632.2</v>
      </c>
      <c r="Q74" s="367">
        <v>8.0108446744124595E-2</v>
      </c>
      <c r="R74" s="234">
        <v>2852368.1</v>
      </c>
      <c r="S74" s="256">
        <v>71.013923057231864</v>
      </c>
      <c r="T74" s="212">
        <v>1053801.5</v>
      </c>
      <c r="U74" s="256">
        <v>26.235947120077363</v>
      </c>
      <c r="V74" s="212">
        <v>3906169.6</v>
      </c>
      <c r="W74" s="256">
        <v>97.249870177309234</v>
      </c>
      <c r="X74" s="241">
        <v>3047567</v>
      </c>
      <c r="Y74" s="262">
        <v>100</v>
      </c>
      <c r="Z74" s="241">
        <v>3047567</v>
      </c>
      <c r="AA74" s="367">
        <v>4.9347570508682048E-2</v>
      </c>
      <c r="AB74" s="234">
        <v>2559473</v>
      </c>
      <c r="AC74" s="256">
        <v>83.984142104176868</v>
      </c>
      <c r="AD74" s="212">
        <v>423968</v>
      </c>
      <c r="AE74" s="256">
        <v>13.911687585539548</v>
      </c>
      <c r="AF74" s="212">
        <v>2983441</v>
      </c>
      <c r="AG74" s="256">
        <v>97.895829689716422</v>
      </c>
      <c r="AH74" s="241">
        <v>3581320</v>
      </c>
      <c r="AI74" s="262">
        <v>70.158281826162096</v>
      </c>
      <c r="AJ74" s="241">
        <v>5104629</v>
      </c>
      <c r="AK74" s="367">
        <v>9.2072691400403306E-2</v>
      </c>
      <c r="AL74" s="234">
        <v>4573005</v>
      </c>
      <c r="AM74" s="256">
        <v>89.585452733195694</v>
      </c>
      <c r="AN74" s="212">
        <v>423507</v>
      </c>
      <c r="AO74" s="256">
        <v>8.2965285038344607</v>
      </c>
      <c r="AP74" s="212">
        <v>4996512</v>
      </c>
      <c r="AQ74" s="256">
        <v>97.881981237030161</v>
      </c>
      <c r="AR74" s="241">
        <v>5330678.7250000006</v>
      </c>
      <c r="AS74" s="262">
        <v>97.369993039878125</v>
      </c>
      <c r="AT74" s="241">
        <v>5474662.7359999996</v>
      </c>
      <c r="AU74" s="367">
        <v>6.882946866366936E-2</v>
      </c>
      <c r="AV74" s="234">
        <v>4667919.7680000011</v>
      </c>
      <c r="AW74" s="256">
        <v>85.264060876388598</v>
      </c>
      <c r="AX74" s="212">
        <v>717808.93799999997</v>
      </c>
      <c r="AY74" s="256">
        <v>13.111473210575506</v>
      </c>
      <c r="AZ74" s="212">
        <v>5385728.7060000012</v>
      </c>
      <c r="BA74" s="256">
        <v>98.375534086964095</v>
      </c>
      <c r="BB74" s="241">
        <v>2863866.7439999999</v>
      </c>
      <c r="BC74" s="262">
        <v>60.777794270958992</v>
      </c>
      <c r="BD74" s="241">
        <v>4712028.0989999995</v>
      </c>
      <c r="BE74" s="367">
        <v>6.1032242433460344E-2</v>
      </c>
      <c r="BF74" s="234">
        <v>2742638.6460000006</v>
      </c>
      <c r="BG74" s="256">
        <v>58.205057108680045</v>
      </c>
      <c r="BH74" s="212">
        <v>1174426.1340000001</v>
      </c>
      <c r="BI74" s="256">
        <v>24.924005318415656</v>
      </c>
      <c r="BJ74" s="212">
        <v>3917064.78</v>
      </c>
      <c r="BK74" s="256">
        <v>83.129062427095718</v>
      </c>
      <c r="BL74" s="241">
        <v>6198399</v>
      </c>
      <c r="BM74" s="262">
        <v>100</v>
      </c>
      <c r="BN74" s="241">
        <v>6198399</v>
      </c>
      <c r="BO74" s="367">
        <v>7.864314949035521E-2</v>
      </c>
      <c r="BP74" s="234">
        <v>6022914.0939999996</v>
      </c>
      <c r="BQ74" s="256">
        <v>97.168867218776967</v>
      </c>
      <c r="BR74" s="212">
        <v>153275.51</v>
      </c>
      <c r="BS74" s="256">
        <v>2.4728241921825296</v>
      </c>
      <c r="BT74" s="212">
        <v>6176189.6039999994</v>
      </c>
      <c r="BU74" s="262">
        <v>99.641691410959496</v>
      </c>
      <c r="BV74" s="241">
        <v>0</v>
      </c>
      <c r="BW74" s="373">
        <v>0</v>
      </c>
      <c r="BX74" s="241">
        <v>8278293.3250000011</v>
      </c>
      <c r="BY74" s="212">
        <v>8278293.3250000011</v>
      </c>
      <c r="BZ74" s="269">
        <v>9.6742403960386053E-2</v>
      </c>
      <c r="CA74" s="212">
        <v>0</v>
      </c>
      <c r="CB74" s="242">
        <v>8278293.3250000011</v>
      </c>
      <c r="CC74" s="234">
        <v>0</v>
      </c>
      <c r="CD74" s="269">
        <v>0</v>
      </c>
      <c r="CE74" s="212">
        <v>0</v>
      </c>
      <c r="CF74" s="269">
        <v>0</v>
      </c>
      <c r="CG74" s="212">
        <v>0</v>
      </c>
      <c r="CH74" s="274">
        <v>0</v>
      </c>
      <c r="CI74" s="241">
        <v>0</v>
      </c>
      <c r="CJ74" s="373">
        <v>0</v>
      </c>
      <c r="CK74" s="241">
        <v>0</v>
      </c>
      <c r="CL74" s="212">
        <v>0</v>
      </c>
      <c r="CM74" s="269">
        <v>0</v>
      </c>
      <c r="CN74" s="212">
        <v>0</v>
      </c>
      <c r="CO74" s="242">
        <v>0</v>
      </c>
      <c r="CP74" s="234">
        <v>0</v>
      </c>
      <c r="CQ74" s="269">
        <v>0</v>
      </c>
      <c r="CR74" s="212">
        <v>0</v>
      </c>
      <c r="CS74" s="269">
        <v>0</v>
      </c>
      <c r="CT74" s="212">
        <v>0</v>
      </c>
      <c r="CU74" s="274">
        <v>0</v>
      </c>
      <c r="CV74" s="241">
        <v>0</v>
      </c>
      <c r="CW74" s="373">
        <v>0</v>
      </c>
      <c r="CX74" s="241">
        <v>0</v>
      </c>
      <c r="CY74" s="212">
        <v>0</v>
      </c>
      <c r="CZ74" s="269">
        <v>0</v>
      </c>
      <c r="DA74" s="212">
        <v>0</v>
      </c>
      <c r="DB74" s="242">
        <v>0</v>
      </c>
      <c r="DC74" s="234">
        <v>0</v>
      </c>
      <c r="DD74" s="269">
        <v>0</v>
      </c>
      <c r="DE74" s="212">
        <v>0</v>
      </c>
      <c r="DF74" s="269">
        <v>0</v>
      </c>
      <c r="DG74" s="212">
        <v>0</v>
      </c>
      <c r="DH74" s="274">
        <v>0</v>
      </c>
      <c r="DI74" s="241">
        <v>0</v>
      </c>
      <c r="DJ74" s="373">
        <v>0</v>
      </c>
      <c r="DK74" s="241">
        <v>0</v>
      </c>
      <c r="DL74" s="212">
        <v>0</v>
      </c>
      <c r="DM74" s="269">
        <v>0</v>
      </c>
      <c r="DN74" s="212">
        <v>0</v>
      </c>
      <c r="DO74" s="242">
        <v>0</v>
      </c>
      <c r="DP74" s="234">
        <v>0</v>
      </c>
      <c r="DQ74" s="269">
        <v>0</v>
      </c>
      <c r="DR74" s="212">
        <v>0</v>
      </c>
      <c r="DS74" s="269">
        <v>0</v>
      </c>
      <c r="DT74" s="212">
        <v>0</v>
      </c>
      <c r="DU74" s="274">
        <v>0</v>
      </c>
      <c r="DV74" s="241">
        <v>0</v>
      </c>
      <c r="DW74" s="373">
        <v>0</v>
      </c>
      <c r="DX74" s="241">
        <v>19817460.777000003</v>
      </c>
      <c r="DY74" s="212">
        <v>25974017.292000003</v>
      </c>
      <c r="DZ74" s="269">
        <v>0.18395291993854004</v>
      </c>
      <c r="EA74" s="212">
        <v>0</v>
      </c>
      <c r="EB74" s="242">
        <v>25974017.292000003</v>
      </c>
      <c r="EC74" s="234">
        <v>15693924.218000002</v>
      </c>
      <c r="ED74" s="269">
        <v>60.421628435712684</v>
      </c>
      <c r="EE74" s="212">
        <v>6953110.9509999957</v>
      </c>
      <c r="EF74" s="269">
        <v>26.769486109264868</v>
      </c>
      <c r="EG74" s="212">
        <v>22647035.169</v>
      </c>
      <c r="EH74" s="274">
        <v>87.191114544977552</v>
      </c>
      <c r="EI74" s="241">
        <v>0</v>
      </c>
      <c r="EJ74" s="373">
        <v>0</v>
      </c>
      <c r="EK74" s="241">
        <v>0</v>
      </c>
      <c r="EL74" s="212">
        <v>0</v>
      </c>
      <c r="EM74" s="269">
        <v>0</v>
      </c>
      <c r="EN74" s="212">
        <v>0</v>
      </c>
      <c r="EO74" s="242">
        <v>0</v>
      </c>
      <c r="EP74" s="234">
        <v>0</v>
      </c>
      <c r="EQ74" s="269">
        <v>0</v>
      </c>
      <c r="ER74" s="212">
        <v>0</v>
      </c>
      <c r="ES74" s="269">
        <v>0</v>
      </c>
      <c r="ET74" s="212">
        <v>0</v>
      </c>
      <c r="EU74" s="274">
        <v>0</v>
      </c>
      <c r="EV74" s="397">
        <v>0</v>
      </c>
      <c r="EW74" s="419">
        <v>0</v>
      </c>
      <c r="EX74" s="212">
        <v>0</v>
      </c>
      <c r="EY74" s="257">
        <v>0</v>
      </c>
      <c r="EZ74" s="269">
        <v>0</v>
      </c>
      <c r="FA74" s="212">
        <v>0</v>
      </c>
      <c r="FB74" s="242">
        <v>0</v>
      </c>
      <c r="FC74" s="260">
        <v>0</v>
      </c>
      <c r="FD74" s="269">
        <v>0</v>
      </c>
      <c r="FE74" s="257">
        <v>0</v>
      </c>
      <c r="FF74" s="269">
        <v>0</v>
      </c>
      <c r="FG74" s="271">
        <v>0</v>
      </c>
      <c r="FH74" s="397">
        <v>0</v>
      </c>
      <c r="FI74" s="419">
        <v>0</v>
      </c>
      <c r="FJ74" s="212">
        <v>0</v>
      </c>
      <c r="FK74" s="257">
        <v>0</v>
      </c>
      <c r="FL74" s="269">
        <v>0</v>
      </c>
      <c r="FM74" s="212">
        <v>0</v>
      </c>
      <c r="FN74" s="242">
        <v>0</v>
      </c>
      <c r="FO74" s="260">
        <v>0</v>
      </c>
      <c r="FP74" s="269">
        <v>0</v>
      </c>
      <c r="FQ74" s="257">
        <v>0</v>
      </c>
      <c r="FR74" s="269">
        <v>0</v>
      </c>
      <c r="FS74" s="271">
        <v>0</v>
      </c>
      <c r="FT74" s="397">
        <v>0</v>
      </c>
      <c r="FU74" s="419">
        <v>0</v>
      </c>
      <c r="FV74" s="212">
        <v>0</v>
      </c>
      <c r="FW74" s="257">
        <v>0</v>
      </c>
      <c r="FX74" s="269">
        <v>0</v>
      </c>
      <c r="FY74" s="212">
        <v>0</v>
      </c>
      <c r="FZ74" s="427">
        <v>0</v>
      </c>
      <c r="GA74" s="260">
        <v>0</v>
      </c>
      <c r="GB74" s="269">
        <v>0</v>
      </c>
      <c r="GC74" s="257">
        <v>0</v>
      </c>
      <c r="GD74" s="269">
        <v>0</v>
      </c>
      <c r="GE74" s="271">
        <v>0</v>
      </c>
      <c r="GF74" s="397">
        <v>0</v>
      </c>
      <c r="GG74" s="419">
        <v>0</v>
      </c>
      <c r="GH74" s="212">
        <v>0</v>
      </c>
      <c r="GI74" s="257">
        <v>0</v>
      </c>
      <c r="GJ74" s="269">
        <v>0</v>
      </c>
      <c r="GK74" s="242">
        <v>0</v>
      </c>
      <c r="GL74" s="234">
        <v>0</v>
      </c>
      <c r="GM74" s="257">
        <v>0</v>
      </c>
      <c r="GN74" s="266">
        <v>0</v>
      </c>
      <c r="GO74" s="257">
        <v>0</v>
      </c>
      <c r="GP74" s="266">
        <v>0</v>
      </c>
      <c r="GQ74" s="271">
        <v>0</v>
      </c>
      <c r="GR74" s="397">
        <v>0</v>
      </c>
      <c r="GS74" s="419">
        <v>0</v>
      </c>
      <c r="GT74" s="212">
        <v>0</v>
      </c>
      <c r="GU74" s="257">
        <v>0</v>
      </c>
      <c r="GV74" s="266">
        <v>0</v>
      </c>
      <c r="GW74" s="242">
        <v>0</v>
      </c>
      <c r="GX74" s="234">
        <v>0</v>
      </c>
      <c r="GY74" s="257">
        <v>0</v>
      </c>
      <c r="GZ74" s="266">
        <v>0</v>
      </c>
      <c r="HA74" s="257">
        <v>0</v>
      </c>
      <c r="HB74" s="266">
        <v>0</v>
      </c>
      <c r="HC74" s="271">
        <v>0</v>
      </c>
      <c r="HD74" s="397">
        <v>0</v>
      </c>
      <c r="HE74" s="419">
        <v>0</v>
      </c>
      <c r="HF74" s="212">
        <v>0</v>
      </c>
      <c r="HG74" s="257">
        <v>0</v>
      </c>
      <c r="HH74" s="266">
        <v>0</v>
      </c>
      <c r="HI74" s="242">
        <v>0</v>
      </c>
      <c r="HJ74" s="234">
        <v>0</v>
      </c>
      <c r="HK74" s="257">
        <v>0</v>
      </c>
      <c r="HL74" s="266">
        <v>0</v>
      </c>
      <c r="HM74" s="257">
        <v>0</v>
      </c>
      <c r="HN74" s="266">
        <v>0</v>
      </c>
      <c r="HO74" s="271">
        <v>0</v>
      </c>
      <c r="HP74" s="397">
        <v>0</v>
      </c>
      <c r="HQ74" s="419">
        <v>0</v>
      </c>
      <c r="HR74" s="212">
        <v>0</v>
      </c>
      <c r="HS74" s="257">
        <v>0</v>
      </c>
      <c r="HT74" s="266">
        <v>0</v>
      </c>
      <c r="HU74" s="242">
        <v>0</v>
      </c>
      <c r="HV74" s="234">
        <v>0</v>
      </c>
      <c r="HW74" s="257">
        <v>0</v>
      </c>
      <c r="HX74" s="266">
        <v>0</v>
      </c>
      <c r="HY74" s="257">
        <v>0</v>
      </c>
      <c r="HZ74" s="266">
        <v>0</v>
      </c>
      <c r="IA74" s="271">
        <v>0</v>
      </c>
      <c r="IB74" s="397">
        <v>0</v>
      </c>
      <c r="IC74" s="419">
        <v>0</v>
      </c>
      <c r="ID74" s="212">
        <v>0</v>
      </c>
      <c r="IE74" s="257">
        <v>0</v>
      </c>
      <c r="IF74" s="266">
        <v>0</v>
      </c>
      <c r="IG74" s="242">
        <v>0</v>
      </c>
      <c r="IH74" s="234">
        <v>0</v>
      </c>
      <c r="II74" s="257">
        <v>0</v>
      </c>
      <c r="IJ74" s="266">
        <v>0</v>
      </c>
      <c r="IK74" s="257">
        <v>0</v>
      </c>
      <c r="IL74" s="266">
        <v>0</v>
      </c>
      <c r="IM74" s="271">
        <v>0</v>
      </c>
      <c r="IN74" s="397">
        <v>0</v>
      </c>
      <c r="IO74" s="419">
        <v>0</v>
      </c>
      <c r="IP74" s="212">
        <v>0</v>
      </c>
      <c r="IQ74" s="257">
        <v>0</v>
      </c>
      <c r="IR74" s="266">
        <v>0</v>
      </c>
      <c r="IS74" s="242">
        <v>0</v>
      </c>
      <c r="IT74" s="234">
        <v>0</v>
      </c>
      <c r="IU74" s="257">
        <v>0</v>
      </c>
      <c r="IV74" s="266">
        <v>0</v>
      </c>
      <c r="IW74" s="257">
        <v>0</v>
      </c>
      <c r="IX74" s="266">
        <v>0</v>
      </c>
      <c r="IY74" s="271">
        <v>0</v>
      </c>
    </row>
    <row r="75" spans="1:259" s="216" customFormat="1" ht="14.1" customHeight="1" thickBot="1" x14ac:dyDescent="0.25">
      <c r="A75" s="213"/>
      <c r="B75" s="343" t="s">
        <v>195</v>
      </c>
      <c r="C75" s="344">
        <v>465771602.49999994</v>
      </c>
      <c r="D75" s="360">
        <v>85.682857417381712</v>
      </c>
      <c r="E75" s="344">
        <v>0</v>
      </c>
      <c r="F75" s="345">
        <v>543599521</v>
      </c>
      <c r="G75" s="352">
        <v>16.510638638637044</v>
      </c>
      <c r="H75" s="353">
        <v>368771685.19999987</v>
      </c>
      <c r="I75" s="346">
        <v>67.838853963964368</v>
      </c>
      <c r="J75" s="345">
        <v>97192038.700000003</v>
      </c>
      <c r="K75" s="346">
        <v>17.879345905457487</v>
      </c>
      <c r="L75" s="345">
        <v>465963723.8999998</v>
      </c>
      <c r="M75" s="346">
        <v>85.718199869421852</v>
      </c>
      <c r="N75" s="344">
        <v>659035368.39999986</v>
      </c>
      <c r="O75" s="347">
        <v>82.05168311766694</v>
      </c>
      <c r="P75" s="344">
        <v>803195429.22100008</v>
      </c>
      <c r="Q75" s="352">
        <v>15.533555224869074</v>
      </c>
      <c r="R75" s="353">
        <v>498394813.34800011</v>
      </c>
      <c r="S75" s="346">
        <v>62.051500197328224</v>
      </c>
      <c r="T75" s="345">
        <v>212864053.60000002</v>
      </c>
      <c r="U75" s="346">
        <v>26.502149521250608</v>
      </c>
      <c r="V75" s="345">
        <v>711258866.94799984</v>
      </c>
      <c r="W75" s="346">
        <v>88.553649718578782</v>
      </c>
      <c r="X75" s="344">
        <v>690956653.69999993</v>
      </c>
      <c r="Y75" s="347">
        <v>81.551544641342105</v>
      </c>
      <c r="Z75" s="344">
        <v>847263723.5</v>
      </c>
      <c r="AA75" s="352">
        <v>13.36256842978208</v>
      </c>
      <c r="AB75" s="353">
        <v>572098788.29999995</v>
      </c>
      <c r="AC75" s="346">
        <v>67.5231067295896</v>
      </c>
      <c r="AD75" s="345">
        <v>210186006.5</v>
      </c>
      <c r="AE75" s="346">
        <v>24.807624907122559</v>
      </c>
      <c r="AF75" s="345">
        <v>782284794.80000007</v>
      </c>
      <c r="AG75" s="346">
        <v>92.330731636712173</v>
      </c>
      <c r="AH75" s="344">
        <v>874600008.39999998</v>
      </c>
      <c r="AI75" s="347">
        <v>76.221219787986414</v>
      </c>
      <c r="AJ75" s="344">
        <v>1147449504</v>
      </c>
      <c r="AK75" s="352">
        <v>19.755784975436139</v>
      </c>
      <c r="AL75" s="353">
        <v>690415284</v>
      </c>
      <c r="AM75" s="346">
        <v>60.169557056168287</v>
      </c>
      <c r="AN75" s="345">
        <v>385080969</v>
      </c>
      <c r="AO75" s="346">
        <v>33.559731182732726</v>
      </c>
      <c r="AP75" s="345">
        <v>1075496253</v>
      </c>
      <c r="AQ75" s="346">
        <v>93.729288238901006</v>
      </c>
      <c r="AR75" s="344">
        <v>1016283095.2720002</v>
      </c>
      <c r="AS75" s="347">
        <v>56.301294804200822</v>
      </c>
      <c r="AT75" s="344">
        <v>1805079436.994</v>
      </c>
      <c r="AU75" s="352">
        <v>22.69412099617098</v>
      </c>
      <c r="AV75" s="353">
        <v>902130509.33499992</v>
      </c>
      <c r="AW75" s="346">
        <v>49.977330129986882</v>
      </c>
      <c r="AX75" s="345">
        <v>773219909.13399994</v>
      </c>
      <c r="AY75" s="346">
        <v>42.835782918320959</v>
      </c>
      <c r="AZ75" s="345">
        <v>1675350418.4690001</v>
      </c>
      <c r="BA75" s="346">
        <v>92.813113048307855</v>
      </c>
      <c r="BB75" s="344">
        <v>1471798063.5000002</v>
      </c>
      <c r="BC75" s="347">
        <v>90.803825803762237</v>
      </c>
      <c r="BD75" s="344">
        <v>1620854683.6789997</v>
      </c>
      <c r="BE75" s="352">
        <v>20.99401657318224</v>
      </c>
      <c r="BF75" s="353">
        <v>966308941.89159989</v>
      </c>
      <c r="BG75" s="346">
        <v>59.617247099430379</v>
      </c>
      <c r="BH75" s="345">
        <v>600865932.66899991</v>
      </c>
      <c r="BI75" s="346">
        <v>37.070931695441104</v>
      </c>
      <c r="BJ75" s="345">
        <v>1567174874.5605998</v>
      </c>
      <c r="BK75" s="346">
        <v>96.688178794871476</v>
      </c>
      <c r="BL75" s="344">
        <v>1002091936.2110001</v>
      </c>
      <c r="BM75" s="347">
        <v>79.128367753457383</v>
      </c>
      <c r="BN75" s="344">
        <v>1266413000.3707998</v>
      </c>
      <c r="BO75" s="352">
        <v>15.96694926808318</v>
      </c>
      <c r="BP75" s="353">
        <v>802940887.21210003</v>
      </c>
      <c r="BQ75" s="346">
        <v>63.402767262891544</v>
      </c>
      <c r="BR75" s="345">
        <v>355140272.97589988</v>
      </c>
      <c r="BS75" s="346">
        <v>28.043005944499662</v>
      </c>
      <c r="BT75" s="345">
        <v>1158081160.1880002</v>
      </c>
      <c r="BU75" s="347">
        <v>91.445773207391227</v>
      </c>
      <c r="BV75" s="344">
        <v>1036066574.0039999</v>
      </c>
      <c r="BW75" s="374">
        <v>78.52664319617918</v>
      </c>
      <c r="BX75" s="383">
        <v>1539382798.7904003</v>
      </c>
      <c r="BY75" s="345">
        <v>1319382227.2724006</v>
      </c>
      <c r="BZ75" s="348">
        <v>15.418662204620595</v>
      </c>
      <c r="CA75" s="345">
        <v>2592158.432</v>
      </c>
      <c r="CB75" s="384">
        <v>1316790068.8404</v>
      </c>
      <c r="CC75" s="353">
        <v>750410876.32029974</v>
      </c>
      <c r="CD75" s="348">
        <v>56.875927294522313</v>
      </c>
      <c r="CE75" s="345">
        <v>467557608.20499998</v>
      </c>
      <c r="CF75" s="348">
        <v>35.437616070636047</v>
      </c>
      <c r="CG75" s="345">
        <v>1217968484.5253</v>
      </c>
      <c r="CH75" s="350">
        <v>92.313543365158381</v>
      </c>
      <c r="CI75" s="344">
        <v>1105793483.3740001</v>
      </c>
      <c r="CJ75" s="374">
        <v>77.692444916478394</v>
      </c>
      <c r="CK75" s="383">
        <v>1494470256.1096001</v>
      </c>
      <c r="CL75" s="345">
        <v>1423296029.0576</v>
      </c>
      <c r="CM75" s="348">
        <v>15.418662204620595</v>
      </c>
      <c r="CN75" s="345">
        <v>0</v>
      </c>
      <c r="CO75" s="384">
        <v>1423296029.0576</v>
      </c>
      <c r="CP75" s="353">
        <v>812337351.47380006</v>
      </c>
      <c r="CQ75" s="348">
        <v>56.875927294522313</v>
      </c>
      <c r="CR75" s="345">
        <v>563402263.40750003</v>
      </c>
      <c r="CS75" s="348">
        <v>35.437616070636047</v>
      </c>
      <c r="CT75" s="345">
        <v>1375739614.8813</v>
      </c>
      <c r="CU75" s="350">
        <v>92.313543365158381</v>
      </c>
      <c r="CV75" s="344">
        <v>1182095336.2720001</v>
      </c>
      <c r="CW75" s="374">
        <v>79.254865677683057</v>
      </c>
      <c r="CX75" s="383">
        <v>1482522956.9849999</v>
      </c>
      <c r="CY75" s="345">
        <v>1491511374.3040004</v>
      </c>
      <c r="CZ75" s="348">
        <v>15.418662204620595</v>
      </c>
      <c r="DA75" s="345">
        <v>0</v>
      </c>
      <c r="DB75" s="384">
        <v>1491511374.3040004</v>
      </c>
      <c r="DC75" s="353">
        <v>865728636.87170005</v>
      </c>
      <c r="DD75" s="348">
        <v>56.875927294522313</v>
      </c>
      <c r="DE75" s="345">
        <v>490481087.12739998</v>
      </c>
      <c r="DF75" s="348">
        <v>35.437616070636047</v>
      </c>
      <c r="DG75" s="345">
        <v>1356209723.9991002</v>
      </c>
      <c r="DH75" s="350">
        <v>92.313543365158381</v>
      </c>
      <c r="DI75" s="344">
        <v>1629485610.0389998</v>
      </c>
      <c r="DJ75" s="374">
        <v>80.917933344943847</v>
      </c>
      <c r="DK75" s="383">
        <v>1992705126.4753001</v>
      </c>
      <c r="DL75" s="345">
        <v>2013750898.8183002</v>
      </c>
      <c r="DM75" s="348">
        <v>15.418662204620595</v>
      </c>
      <c r="DN75" s="345">
        <v>0</v>
      </c>
      <c r="DO75" s="384">
        <v>2013750898.8183002</v>
      </c>
      <c r="DP75" s="353">
        <v>1267469625.6310003</v>
      </c>
      <c r="DQ75" s="348">
        <v>56.875927294522313</v>
      </c>
      <c r="DR75" s="345">
        <v>650831678.04829979</v>
      </c>
      <c r="DS75" s="348">
        <v>35.437616070636047</v>
      </c>
      <c r="DT75" s="345">
        <v>1918301303.6792996</v>
      </c>
      <c r="DU75" s="350">
        <v>92.313543365158381</v>
      </c>
      <c r="DV75" s="344">
        <v>2178922935.9809999</v>
      </c>
      <c r="DW75" s="374">
        <v>75.382816848971061</v>
      </c>
      <c r="DX75" s="383">
        <v>2419242577.8000002</v>
      </c>
      <c r="DY75" s="345">
        <v>2890476937.6639996</v>
      </c>
      <c r="DZ75" s="348">
        <v>15.418662204620595</v>
      </c>
      <c r="EA75" s="345">
        <v>0</v>
      </c>
      <c r="EB75" s="384">
        <v>2890476937.6639996</v>
      </c>
      <c r="EC75" s="353">
        <v>1610556068.7023001</v>
      </c>
      <c r="ED75" s="348">
        <v>56.875927294522313</v>
      </c>
      <c r="EE75" s="345">
        <v>1018361915.9947001</v>
      </c>
      <c r="EF75" s="348">
        <v>35.437616070636047</v>
      </c>
      <c r="EG75" s="345">
        <v>2628917984.697001</v>
      </c>
      <c r="EH75" s="350">
        <v>92.313543365158381</v>
      </c>
      <c r="EI75" s="344">
        <v>2972920040.1310005</v>
      </c>
      <c r="EJ75" s="374">
        <v>76.939387580394609</v>
      </c>
      <c r="EK75" s="383">
        <v>3998006873.6288996</v>
      </c>
      <c r="EL75" s="345">
        <v>3863976740.1639004</v>
      </c>
      <c r="EM75" s="348">
        <v>15.418662204620595</v>
      </c>
      <c r="EN75" s="345">
        <v>0</v>
      </c>
      <c r="EO75" s="384">
        <v>3863976740.1639004</v>
      </c>
      <c r="EP75" s="353">
        <v>2517342495.6821008</v>
      </c>
      <c r="EQ75" s="348">
        <v>56.875927294522313</v>
      </c>
      <c r="ER75" s="345">
        <v>1002560611.4467001</v>
      </c>
      <c r="ES75" s="348">
        <v>35.437616070636047</v>
      </c>
      <c r="ET75" s="345">
        <v>3519903107.1287994</v>
      </c>
      <c r="EU75" s="350">
        <v>92.313543365158381</v>
      </c>
      <c r="EV75" s="401">
        <v>3631021205.9630008</v>
      </c>
      <c r="EW75" s="420">
        <v>4654196560.6899996</v>
      </c>
      <c r="EX75" s="349">
        <v>3982493269.1859999</v>
      </c>
      <c r="EY75" s="346">
        <v>23.409315283677966</v>
      </c>
      <c r="EZ75" s="348">
        <v>0</v>
      </c>
      <c r="FA75" s="345">
        <v>3982493269.1859999</v>
      </c>
      <c r="FB75" s="384">
        <v>2691857745.144001</v>
      </c>
      <c r="FC75" s="411">
        <v>67.592273563194311</v>
      </c>
      <c r="FD75" s="348">
        <v>988012273.31500006</v>
      </c>
      <c r="FE75" s="346">
        <v>24.808887461520918</v>
      </c>
      <c r="FF75" s="348">
        <v>3679870018.4590011</v>
      </c>
      <c r="FG75" s="352">
        <v>92.401161024715222</v>
      </c>
      <c r="FH75" s="401">
        <v>4125389929.3659992</v>
      </c>
      <c r="FI75" s="420">
        <v>5305223370.9499989</v>
      </c>
      <c r="FJ75" s="349">
        <v>4661639357.6249981</v>
      </c>
      <c r="FK75" s="346">
        <v>1</v>
      </c>
      <c r="FL75" s="348">
        <v>0</v>
      </c>
      <c r="FM75" s="345">
        <v>4661639357.6249981</v>
      </c>
      <c r="FN75" s="384">
        <v>3082496372.6490011</v>
      </c>
      <c r="FO75" s="411">
        <v>66.124728580879861</v>
      </c>
      <c r="FP75" s="348">
        <v>1116003476.1619997</v>
      </c>
      <c r="FQ75" s="346">
        <v>23.940150460943823</v>
      </c>
      <c r="FR75" s="348">
        <v>4198499848.8109989</v>
      </c>
      <c r="FS75" s="352">
        <v>90.064879041823644</v>
      </c>
      <c r="FT75" s="401">
        <v>518000615.50000006</v>
      </c>
      <c r="FU75" s="420">
        <v>5060828571.9629993</v>
      </c>
      <c r="FV75" s="349">
        <v>4946369775.8829994</v>
      </c>
      <c r="FW75" s="346">
        <v>1</v>
      </c>
      <c r="FX75" s="348">
        <v>0</v>
      </c>
      <c r="FY75" s="345">
        <v>4946369775.8829994</v>
      </c>
      <c r="FZ75" s="431">
        <v>3395465227.2304997</v>
      </c>
      <c r="GA75" s="411">
        <v>68.645600330686136</v>
      </c>
      <c r="GB75" s="348">
        <v>882980651.36379945</v>
      </c>
      <c r="GC75" s="346">
        <v>17.851084560417334</v>
      </c>
      <c r="GD75" s="348">
        <v>4278445878.5942998</v>
      </c>
      <c r="GE75" s="352">
        <v>86.496684891103499</v>
      </c>
      <c r="GF75" s="401">
        <v>3708557886.0077004</v>
      </c>
      <c r="GG75" s="420">
        <v>5503025845.9980001</v>
      </c>
      <c r="GH75" s="349">
        <v>4411861624.3979988</v>
      </c>
      <c r="GI75" s="346">
        <v>1</v>
      </c>
      <c r="GJ75" s="348">
        <v>0</v>
      </c>
      <c r="GK75" s="384">
        <v>4411861624.3979988</v>
      </c>
      <c r="GL75" s="353">
        <v>3011483762.2895002</v>
      </c>
      <c r="GM75" s="346">
        <v>68.258799089158174</v>
      </c>
      <c r="GN75" s="351">
        <v>717396357.53039956</v>
      </c>
      <c r="GO75" s="346">
        <v>16.26062688736954</v>
      </c>
      <c r="GP75" s="351">
        <v>3728880119.819901</v>
      </c>
      <c r="GQ75" s="352">
        <v>84.519425976527742</v>
      </c>
      <c r="GR75" s="401">
        <v>3754965663.6939988</v>
      </c>
      <c r="GS75" s="420">
        <v>4940899099.1320009</v>
      </c>
      <c r="GT75" s="349">
        <v>4774644378.5022001</v>
      </c>
      <c r="GU75" s="346">
        <v>1</v>
      </c>
      <c r="GV75" s="351">
        <v>0</v>
      </c>
      <c r="GW75" s="384">
        <v>4774644378.5022001</v>
      </c>
      <c r="GX75" s="353">
        <v>3051214791.1750994</v>
      </c>
      <c r="GY75" s="346">
        <v>63.904545538787573</v>
      </c>
      <c r="GZ75" s="351">
        <v>922774565.36179972</v>
      </c>
      <c r="HA75" s="346">
        <v>19.326561146974321</v>
      </c>
      <c r="HB75" s="351">
        <v>3973989356.5369005</v>
      </c>
      <c r="HC75" s="352">
        <v>83.231106685761929</v>
      </c>
      <c r="HD75" s="401">
        <v>1819028800.6510003</v>
      </c>
      <c r="HE75" s="420">
        <v>5343125459</v>
      </c>
      <c r="HF75" s="349">
        <v>4970742662.8710003</v>
      </c>
      <c r="HG75" s="346">
        <v>25.916678720525322</v>
      </c>
      <c r="HH75" s="351">
        <v>0</v>
      </c>
      <c r="HI75" s="384">
        <v>4970742662.8710003</v>
      </c>
      <c r="HJ75" s="353">
        <v>2790390123.6882992</v>
      </c>
      <c r="HK75" s="346">
        <v>56.13628209987894</v>
      </c>
      <c r="HL75" s="351">
        <v>1163852883.7747002</v>
      </c>
      <c r="HM75" s="346">
        <v>23.414064310110199</v>
      </c>
      <c r="HN75" s="351">
        <v>3954243007.4630003</v>
      </c>
      <c r="HO75" s="352">
        <v>79.55034640998916</v>
      </c>
      <c r="HP75" s="401">
        <v>2296103244.3039994</v>
      </c>
      <c r="HQ75" s="420">
        <v>6404776997</v>
      </c>
      <c r="HR75" s="349">
        <v>6018314280.6659994</v>
      </c>
      <c r="HS75" s="346">
        <v>29.354420729093718</v>
      </c>
      <c r="HT75" s="351">
        <v>0</v>
      </c>
      <c r="HU75" s="384">
        <v>6018314280.6659994</v>
      </c>
      <c r="HV75" s="353">
        <v>3371826975.1310005</v>
      </c>
      <c r="HW75" s="346">
        <v>56.026103288807761</v>
      </c>
      <c r="HX75" s="351">
        <v>1516286311.9669998</v>
      </c>
      <c r="HY75" s="346">
        <v>25.194535234527571</v>
      </c>
      <c r="HZ75" s="351">
        <v>4888113287.0980005</v>
      </c>
      <c r="IA75" s="352">
        <v>81.220638523335325</v>
      </c>
      <c r="IB75" s="401">
        <v>2115907472.95573</v>
      </c>
      <c r="IC75" s="420">
        <v>5394551131</v>
      </c>
      <c r="ID75" s="349">
        <v>5394776461.6829996</v>
      </c>
      <c r="IE75" s="346">
        <v>22.246084025747574</v>
      </c>
      <c r="IF75" s="351">
        <v>0</v>
      </c>
      <c r="IG75" s="384">
        <v>5394776461.6829996</v>
      </c>
      <c r="IH75" s="353">
        <v>3534053302.4489999</v>
      </c>
      <c r="II75" s="346">
        <v>65.508799624043874</v>
      </c>
      <c r="IJ75" s="351">
        <v>1001560655.3388798</v>
      </c>
      <c r="IK75" s="346">
        <v>18.565378240462341</v>
      </c>
      <c r="IL75" s="351">
        <v>4535613957.787879</v>
      </c>
      <c r="IM75" s="352">
        <v>84.074177864506197</v>
      </c>
      <c r="IN75" s="401">
        <v>2174505838.8371897</v>
      </c>
      <c r="IO75" s="420">
        <v>6193558113</v>
      </c>
      <c r="IP75" s="349">
        <v>5897989887.9169998</v>
      </c>
      <c r="IQ75" s="346">
        <v>27.29632107772721</v>
      </c>
      <c r="IR75" s="351">
        <v>0</v>
      </c>
      <c r="IS75" s="384">
        <v>5897989887.9169998</v>
      </c>
      <c r="IT75" s="353">
        <v>4006276890.4169993</v>
      </c>
      <c r="IU75" s="346">
        <v>67.926140372409165</v>
      </c>
      <c r="IV75" s="351">
        <v>923746974.98400021</v>
      </c>
      <c r="IW75" s="346">
        <v>15.662064407340667</v>
      </c>
      <c r="IX75" s="351">
        <v>4930023865.4009991</v>
      </c>
      <c r="IY75" s="352">
        <v>83.58820477974983</v>
      </c>
    </row>
    <row r="76" spans="1:259" ht="14.1" customHeight="1" x14ac:dyDescent="0.2">
      <c r="A76" s="202">
        <v>235.1</v>
      </c>
      <c r="B76" s="247" t="s">
        <v>245</v>
      </c>
      <c r="C76" s="244">
        <v>0</v>
      </c>
      <c r="D76" s="240">
        <v>0</v>
      </c>
      <c r="E76" s="368">
        <v>0</v>
      </c>
      <c r="F76" s="217">
        <v>0</v>
      </c>
      <c r="G76" s="276">
        <v>0</v>
      </c>
      <c r="H76" s="255">
        <v>0</v>
      </c>
      <c r="I76" s="258">
        <v>0</v>
      </c>
      <c r="J76" s="217">
        <v>0</v>
      </c>
      <c r="K76" s="258">
        <v>0</v>
      </c>
      <c r="L76" s="217">
        <v>0</v>
      </c>
      <c r="M76" s="258">
        <v>0</v>
      </c>
      <c r="N76" s="244">
        <v>0</v>
      </c>
      <c r="O76" s="263">
        <v>0</v>
      </c>
      <c r="P76" s="244">
        <v>0</v>
      </c>
      <c r="Q76" s="276">
        <v>0</v>
      </c>
      <c r="R76" s="255">
        <v>0</v>
      </c>
      <c r="S76" s="258">
        <v>0</v>
      </c>
      <c r="T76" s="217">
        <v>0</v>
      </c>
      <c r="U76" s="258">
        <v>0</v>
      </c>
      <c r="V76" s="217">
        <v>0</v>
      </c>
      <c r="W76" s="258">
        <v>0</v>
      </c>
      <c r="X76" s="244">
        <v>0</v>
      </c>
      <c r="Y76" s="263">
        <v>0</v>
      </c>
      <c r="Z76" s="244">
        <v>0</v>
      </c>
      <c r="AA76" s="276">
        <v>0</v>
      </c>
      <c r="AB76" s="255">
        <v>0</v>
      </c>
      <c r="AC76" s="258">
        <v>0</v>
      </c>
      <c r="AD76" s="217">
        <v>0</v>
      </c>
      <c r="AE76" s="258">
        <v>0</v>
      </c>
      <c r="AF76" s="217">
        <v>0</v>
      </c>
      <c r="AG76" s="258">
        <v>0</v>
      </c>
      <c r="AH76" s="244">
        <v>0</v>
      </c>
      <c r="AI76" s="263">
        <v>0</v>
      </c>
      <c r="AJ76" s="244">
        <v>0</v>
      </c>
      <c r="AK76" s="276">
        <v>0</v>
      </c>
      <c r="AL76" s="255">
        <v>0</v>
      </c>
      <c r="AM76" s="258">
        <v>0</v>
      </c>
      <c r="AN76" s="217">
        <v>0</v>
      </c>
      <c r="AO76" s="258">
        <v>0</v>
      </c>
      <c r="AP76" s="217">
        <v>0</v>
      </c>
      <c r="AQ76" s="258">
        <v>0</v>
      </c>
      <c r="AR76" s="244">
        <v>0</v>
      </c>
      <c r="AS76" s="263">
        <v>0</v>
      </c>
      <c r="AT76" s="244">
        <v>0</v>
      </c>
      <c r="AU76" s="276">
        <v>0</v>
      </c>
      <c r="AV76" s="255">
        <v>0</v>
      </c>
      <c r="AW76" s="258">
        <v>0</v>
      </c>
      <c r="AX76" s="217">
        <v>0</v>
      </c>
      <c r="AY76" s="258">
        <v>0</v>
      </c>
      <c r="AZ76" s="217">
        <v>0</v>
      </c>
      <c r="BA76" s="258">
        <v>0</v>
      </c>
      <c r="BB76" s="244">
        <v>0</v>
      </c>
      <c r="BC76" s="263">
        <v>0</v>
      </c>
      <c r="BD76" s="244">
        <v>0</v>
      </c>
      <c r="BE76" s="276">
        <v>0</v>
      </c>
      <c r="BF76" s="255">
        <v>0</v>
      </c>
      <c r="BG76" s="258">
        <v>0</v>
      </c>
      <c r="BH76" s="217">
        <v>0</v>
      </c>
      <c r="BI76" s="258">
        <v>0</v>
      </c>
      <c r="BJ76" s="217">
        <v>0</v>
      </c>
      <c r="BK76" s="258">
        <v>0</v>
      </c>
      <c r="BL76" s="244">
        <v>0</v>
      </c>
      <c r="BM76" s="262">
        <v>0</v>
      </c>
      <c r="BN76" s="244">
        <v>0</v>
      </c>
      <c r="BO76" s="276">
        <v>0</v>
      </c>
      <c r="BP76" s="255">
        <v>0</v>
      </c>
      <c r="BQ76" s="258">
        <v>0</v>
      </c>
      <c r="BR76" s="217">
        <v>0</v>
      </c>
      <c r="BS76" s="258">
        <v>0</v>
      </c>
      <c r="BT76" s="217">
        <v>0</v>
      </c>
      <c r="BU76" s="263">
        <v>0</v>
      </c>
      <c r="BV76" s="244">
        <v>0</v>
      </c>
      <c r="BW76" s="375">
        <v>0</v>
      </c>
      <c r="BX76" s="244">
        <v>0</v>
      </c>
      <c r="BY76" s="217">
        <v>0</v>
      </c>
      <c r="BZ76" s="270">
        <v>0</v>
      </c>
      <c r="CA76" s="217">
        <v>0</v>
      </c>
      <c r="CB76" s="385">
        <v>0</v>
      </c>
      <c r="CC76" s="255">
        <v>0</v>
      </c>
      <c r="CD76" s="270">
        <v>0</v>
      </c>
      <c r="CE76" s="217">
        <v>0</v>
      </c>
      <c r="CF76" s="270">
        <v>0</v>
      </c>
      <c r="CG76" s="217">
        <v>0</v>
      </c>
      <c r="CH76" s="275">
        <v>0</v>
      </c>
      <c r="CI76" s="244">
        <v>0</v>
      </c>
      <c r="CJ76" s="375">
        <v>0</v>
      </c>
      <c r="CK76" s="244">
        <v>0</v>
      </c>
      <c r="CL76" s="217">
        <v>0</v>
      </c>
      <c r="CM76" s="270">
        <v>0</v>
      </c>
      <c r="CN76" s="217">
        <v>0</v>
      </c>
      <c r="CO76" s="385">
        <v>0</v>
      </c>
      <c r="CP76" s="255">
        <v>0</v>
      </c>
      <c r="CQ76" s="270">
        <v>0</v>
      </c>
      <c r="CR76" s="217">
        <v>0</v>
      </c>
      <c r="CS76" s="270">
        <v>0</v>
      </c>
      <c r="CT76" s="217">
        <v>0</v>
      </c>
      <c r="CU76" s="275">
        <v>0</v>
      </c>
      <c r="CV76" s="244">
        <v>0</v>
      </c>
      <c r="CW76" s="375">
        <v>0</v>
      </c>
      <c r="CX76" s="244">
        <v>0</v>
      </c>
      <c r="CY76" s="217">
        <v>0</v>
      </c>
      <c r="CZ76" s="270">
        <v>0</v>
      </c>
      <c r="DA76" s="217">
        <v>0</v>
      </c>
      <c r="DB76" s="385">
        <v>0</v>
      </c>
      <c r="DC76" s="255">
        <v>0</v>
      </c>
      <c r="DD76" s="270">
        <v>0</v>
      </c>
      <c r="DE76" s="217">
        <v>0</v>
      </c>
      <c r="DF76" s="270">
        <v>0</v>
      </c>
      <c r="DG76" s="217">
        <v>0</v>
      </c>
      <c r="DH76" s="275">
        <v>0</v>
      </c>
      <c r="DI76" s="244">
        <v>0</v>
      </c>
      <c r="DJ76" s="375">
        <v>0</v>
      </c>
      <c r="DK76" s="244">
        <v>0</v>
      </c>
      <c r="DL76" s="217">
        <v>0</v>
      </c>
      <c r="DM76" s="270">
        <v>0</v>
      </c>
      <c r="DN76" s="217">
        <v>0</v>
      </c>
      <c r="DO76" s="385">
        <v>0</v>
      </c>
      <c r="DP76" s="255">
        <v>0</v>
      </c>
      <c r="DQ76" s="270">
        <v>0</v>
      </c>
      <c r="DR76" s="217">
        <v>0</v>
      </c>
      <c r="DS76" s="270">
        <v>0</v>
      </c>
      <c r="DT76" s="217">
        <v>0</v>
      </c>
      <c r="DU76" s="275">
        <v>0</v>
      </c>
      <c r="DV76" s="244">
        <v>0</v>
      </c>
      <c r="DW76" s="375">
        <v>0</v>
      </c>
      <c r="DX76" s="244">
        <v>0</v>
      </c>
      <c r="DY76" s="217">
        <v>0</v>
      </c>
      <c r="DZ76" s="270">
        <v>0</v>
      </c>
      <c r="EA76" s="217">
        <v>0</v>
      </c>
      <c r="EB76" s="385">
        <v>0</v>
      </c>
      <c r="EC76" s="255">
        <v>0</v>
      </c>
      <c r="ED76" s="270">
        <v>0</v>
      </c>
      <c r="EE76" s="217">
        <v>0</v>
      </c>
      <c r="EF76" s="270">
        <v>0</v>
      </c>
      <c r="EG76" s="217">
        <v>0</v>
      </c>
      <c r="EH76" s="275">
        <v>0</v>
      </c>
      <c r="EI76" s="244">
        <v>0</v>
      </c>
      <c r="EJ76" s="375">
        <v>0</v>
      </c>
      <c r="EK76" s="244">
        <v>0</v>
      </c>
      <c r="EL76" s="217">
        <v>0</v>
      </c>
      <c r="EM76" s="270">
        <v>0</v>
      </c>
      <c r="EN76" s="217">
        <v>0</v>
      </c>
      <c r="EO76" s="385">
        <v>0</v>
      </c>
      <c r="EP76" s="255">
        <v>0</v>
      </c>
      <c r="EQ76" s="270">
        <v>0</v>
      </c>
      <c r="ER76" s="217">
        <v>0</v>
      </c>
      <c r="ES76" s="270">
        <v>0</v>
      </c>
      <c r="ET76" s="217">
        <v>0</v>
      </c>
      <c r="EU76" s="275">
        <v>0</v>
      </c>
      <c r="EV76" s="402">
        <v>0</v>
      </c>
      <c r="EW76" s="244">
        <v>0</v>
      </c>
      <c r="EX76" s="217">
        <v>0</v>
      </c>
      <c r="EY76" s="270">
        <v>0</v>
      </c>
      <c r="EZ76" s="270">
        <v>0</v>
      </c>
      <c r="FA76" s="217">
        <v>0</v>
      </c>
      <c r="FB76" s="385">
        <v>0</v>
      </c>
      <c r="FC76" s="412">
        <v>0</v>
      </c>
      <c r="FD76" s="270">
        <v>0</v>
      </c>
      <c r="FE76" s="270">
        <v>0</v>
      </c>
      <c r="FF76" s="270">
        <v>0</v>
      </c>
      <c r="FG76" s="275">
        <v>0</v>
      </c>
      <c r="FH76" s="402">
        <v>0</v>
      </c>
      <c r="FI76" s="244">
        <v>0</v>
      </c>
      <c r="FJ76" s="217">
        <v>0</v>
      </c>
      <c r="FK76" s="270">
        <v>0</v>
      </c>
      <c r="FL76" s="270">
        <v>0</v>
      </c>
      <c r="FM76" s="217">
        <v>0</v>
      </c>
      <c r="FN76" s="385">
        <v>0</v>
      </c>
      <c r="FO76" s="412">
        <v>0</v>
      </c>
      <c r="FP76" s="270">
        <v>0</v>
      </c>
      <c r="FQ76" s="270">
        <v>0</v>
      </c>
      <c r="FR76" s="270">
        <v>0</v>
      </c>
      <c r="FS76" s="275">
        <v>0</v>
      </c>
      <c r="FT76" s="402">
        <v>0</v>
      </c>
      <c r="FU76" s="244">
        <v>0</v>
      </c>
      <c r="FV76" s="217">
        <v>0</v>
      </c>
      <c r="FW76" s="270">
        <v>0</v>
      </c>
      <c r="FX76" s="270">
        <v>0</v>
      </c>
      <c r="FY76" s="217">
        <v>0</v>
      </c>
      <c r="FZ76" s="432">
        <v>0</v>
      </c>
      <c r="GA76" s="412">
        <v>0</v>
      </c>
      <c r="GB76" s="270">
        <v>0</v>
      </c>
      <c r="GC76" s="270">
        <v>0</v>
      </c>
      <c r="GD76" s="270">
        <v>0</v>
      </c>
      <c r="GE76" s="275">
        <v>0</v>
      </c>
      <c r="GF76" s="402">
        <v>0</v>
      </c>
      <c r="GG76" s="244">
        <v>0</v>
      </c>
      <c r="GH76" s="217">
        <v>0</v>
      </c>
      <c r="GI76" s="270">
        <v>0</v>
      </c>
      <c r="GJ76" s="270">
        <v>0</v>
      </c>
      <c r="GK76" s="385">
        <v>0</v>
      </c>
      <c r="GL76" s="255">
        <v>0</v>
      </c>
      <c r="GM76" s="270">
        <v>0</v>
      </c>
      <c r="GN76" s="217">
        <v>0</v>
      </c>
      <c r="GO76" s="270">
        <v>0</v>
      </c>
      <c r="GP76" s="217">
        <v>0</v>
      </c>
      <c r="GQ76" s="275">
        <v>0</v>
      </c>
      <c r="GR76" s="402">
        <v>0</v>
      </c>
      <c r="GS76" s="244">
        <v>0</v>
      </c>
      <c r="GT76" s="217">
        <v>0</v>
      </c>
      <c r="GU76" s="270">
        <v>0</v>
      </c>
      <c r="GV76" s="217">
        <v>0</v>
      </c>
      <c r="GW76" s="385">
        <v>0</v>
      </c>
      <c r="GX76" s="255">
        <v>0</v>
      </c>
      <c r="GY76" s="270">
        <v>0</v>
      </c>
      <c r="GZ76" s="217">
        <v>0</v>
      </c>
      <c r="HA76" s="270">
        <v>0</v>
      </c>
      <c r="HB76" s="217">
        <v>0</v>
      </c>
      <c r="HC76" s="275">
        <v>0</v>
      </c>
      <c r="HD76" s="402">
        <v>0</v>
      </c>
      <c r="HE76" s="244">
        <v>261122</v>
      </c>
      <c r="HF76" s="217">
        <v>261122</v>
      </c>
      <c r="HG76" s="270">
        <v>1.3614494734177792E-3</v>
      </c>
      <c r="HH76" s="217">
        <v>0</v>
      </c>
      <c r="HI76" s="385">
        <v>261122</v>
      </c>
      <c r="HJ76" s="255">
        <v>67575.220000000016</v>
      </c>
      <c r="HK76" s="270">
        <v>25.878792288662012</v>
      </c>
      <c r="HL76" s="217">
        <v>9135.4890000000014</v>
      </c>
      <c r="HM76" s="270">
        <v>3.4985520178307463</v>
      </c>
      <c r="HN76" s="217">
        <v>76710.709000000017</v>
      </c>
      <c r="HO76" s="275">
        <v>29.377344306492759</v>
      </c>
      <c r="HP76" s="402">
        <v>0</v>
      </c>
      <c r="HQ76" s="244">
        <v>383924</v>
      </c>
      <c r="HR76" s="217">
        <v>383924</v>
      </c>
      <c r="HS76" s="270">
        <v>1.8725952315586667E-3</v>
      </c>
      <c r="HT76" s="217">
        <v>0</v>
      </c>
      <c r="HU76" s="385">
        <v>383924</v>
      </c>
      <c r="HV76" s="255">
        <v>64839.356</v>
      </c>
      <c r="HW76" s="270">
        <v>16.888591492066137</v>
      </c>
      <c r="HX76" s="217">
        <v>34621.433999999994</v>
      </c>
      <c r="HY76" s="270">
        <v>9.0177832070930695</v>
      </c>
      <c r="HZ76" s="217">
        <v>99460.79</v>
      </c>
      <c r="IA76" s="275">
        <v>25.906374699159208</v>
      </c>
      <c r="IB76" s="402">
        <v>0</v>
      </c>
      <c r="IC76" s="244">
        <v>0</v>
      </c>
      <c r="ID76" s="217">
        <v>0</v>
      </c>
      <c r="IE76" s="270">
        <v>0</v>
      </c>
      <c r="IF76" s="217">
        <v>0</v>
      </c>
      <c r="IG76" s="385">
        <v>0</v>
      </c>
      <c r="IH76" s="255">
        <v>0</v>
      </c>
      <c r="II76" s="270">
        <v>0</v>
      </c>
      <c r="IJ76" s="217">
        <v>0</v>
      </c>
      <c r="IK76" s="270">
        <v>0</v>
      </c>
      <c r="IL76" s="217">
        <v>0</v>
      </c>
      <c r="IM76" s="275">
        <v>0</v>
      </c>
      <c r="IN76" s="402">
        <v>0</v>
      </c>
      <c r="IO76" s="244">
        <v>0</v>
      </c>
      <c r="IP76" s="217">
        <v>0</v>
      </c>
      <c r="IQ76" s="270">
        <v>0</v>
      </c>
      <c r="IR76" s="217">
        <v>0</v>
      </c>
      <c r="IS76" s="385">
        <v>0</v>
      </c>
      <c r="IT76" s="255">
        <v>0</v>
      </c>
      <c r="IU76" s="270">
        <v>0</v>
      </c>
      <c r="IV76" s="217">
        <v>0</v>
      </c>
      <c r="IW76" s="270">
        <v>0</v>
      </c>
      <c r="IX76" s="217">
        <v>0</v>
      </c>
      <c r="IY76" s="275">
        <v>0</v>
      </c>
    </row>
    <row r="77" spans="1:259" ht="14.1" customHeight="1" x14ac:dyDescent="0.2">
      <c r="A77" s="202">
        <v>235.1</v>
      </c>
      <c r="B77" s="252" t="s">
        <v>278</v>
      </c>
      <c r="C77" s="241">
        <v>25966387.600000001</v>
      </c>
      <c r="D77" s="240">
        <v>96.602167868207175</v>
      </c>
      <c r="E77" s="241">
        <v>0</v>
      </c>
      <c r="F77" s="212">
        <v>26879715.199999999</v>
      </c>
      <c r="G77" s="367">
        <v>0.81641216968011165</v>
      </c>
      <c r="H77" s="234">
        <v>23292657.899999999</v>
      </c>
      <c r="I77" s="256">
        <v>86.655151390889728</v>
      </c>
      <c r="J77" s="212">
        <v>1586078.6</v>
      </c>
      <c r="K77" s="256">
        <v>5.9006525485805748</v>
      </c>
      <c r="L77" s="212">
        <v>24878736.5</v>
      </c>
      <c r="M77" s="256">
        <v>92.555803939470309</v>
      </c>
      <c r="N77" s="241">
        <v>32341142.600000001</v>
      </c>
      <c r="O77" s="262">
        <v>94.596192423081106</v>
      </c>
      <c r="P77" s="241">
        <v>34188630.399999999</v>
      </c>
      <c r="Q77" s="367">
        <v>0.68186429358728906</v>
      </c>
      <c r="R77" s="234">
        <v>29442666.699999999</v>
      </c>
      <c r="S77" s="256">
        <v>86.118298263272933</v>
      </c>
      <c r="T77" s="212">
        <v>2542036.2000000002</v>
      </c>
      <c r="U77" s="256">
        <v>7.4353262188590046</v>
      </c>
      <c r="V77" s="212">
        <v>31984702.899999999</v>
      </c>
      <c r="W77" s="256">
        <v>93.553624482131937</v>
      </c>
      <c r="X77" s="241">
        <v>36648786</v>
      </c>
      <c r="Y77" s="262">
        <v>100.43129338881782</v>
      </c>
      <c r="Z77" s="241">
        <v>36491401</v>
      </c>
      <c r="AA77" s="367">
        <v>0.59088511714692105</v>
      </c>
      <c r="AB77" s="234">
        <v>34615429</v>
      </c>
      <c r="AC77" s="256">
        <v>94.859139554548761</v>
      </c>
      <c r="AD77" s="212">
        <v>978004</v>
      </c>
      <c r="AE77" s="256">
        <v>2.6800944145718057</v>
      </c>
      <c r="AF77" s="212">
        <v>35593433</v>
      </c>
      <c r="AG77" s="256">
        <v>97.539233969120559</v>
      </c>
      <c r="AH77" s="241">
        <v>41913990</v>
      </c>
      <c r="AI77" s="262">
        <v>94.666107653011522</v>
      </c>
      <c r="AJ77" s="241">
        <v>44275603</v>
      </c>
      <c r="AK77" s="367">
        <v>0.79860337187791131</v>
      </c>
      <c r="AL77" s="234">
        <v>42654935.450999998</v>
      </c>
      <c r="AM77" s="256">
        <v>96.339592373253495</v>
      </c>
      <c r="AN77" s="212">
        <v>1262616</v>
      </c>
      <c r="AO77" s="256">
        <v>2.8517194898508782</v>
      </c>
      <c r="AP77" s="212">
        <v>43917551.450999998</v>
      </c>
      <c r="AQ77" s="256">
        <v>99.191311863104374</v>
      </c>
      <c r="AR77" s="241">
        <v>51367829.508000001</v>
      </c>
      <c r="AS77" s="262">
        <v>96.844352837619297</v>
      </c>
      <c r="AT77" s="241">
        <v>53041636.402000003</v>
      </c>
      <c r="AU77" s="367">
        <v>0.66685891472259695</v>
      </c>
      <c r="AV77" s="234">
        <v>51888734.455000006</v>
      </c>
      <c r="AW77" s="256">
        <v>97.826420855001146</v>
      </c>
      <c r="AX77" s="212">
        <v>900572.71699999995</v>
      </c>
      <c r="AY77" s="256">
        <v>1.6978599796103628</v>
      </c>
      <c r="AZ77" s="212">
        <v>52789307.172000006</v>
      </c>
      <c r="BA77" s="256">
        <v>99.524280834611503</v>
      </c>
      <c r="BB77" s="241">
        <v>58711013.385000005</v>
      </c>
      <c r="BC77" s="262">
        <v>92.960986008112158</v>
      </c>
      <c r="BD77" s="241">
        <v>63156616.454000004</v>
      </c>
      <c r="BE77" s="367">
        <v>0.81803203328002883</v>
      </c>
      <c r="BF77" s="234">
        <v>59450284.497999996</v>
      </c>
      <c r="BG77" s="256">
        <v>94.131522294739284</v>
      </c>
      <c r="BH77" s="212">
        <v>1800009.3059999999</v>
      </c>
      <c r="BI77" s="256">
        <v>2.8500724184789621</v>
      </c>
      <c r="BJ77" s="212">
        <v>61250293.803999998</v>
      </c>
      <c r="BK77" s="256">
        <v>96.981594713218257</v>
      </c>
      <c r="BL77" s="241">
        <v>56182282.443999998</v>
      </c>
      <c r="BM77" s="262">
        <v>91.996363523564639</v>
      </c>
      <c r="BN77" s="241">
        <v>61070112.222000003</v>
      </c>
      <c r="BO77" s="367">
        <v>0.77483652873387387</v>
      </c>
      <c r="BP77" s="234">
        <v>55609214.955999993</v>
      </c>
      <c r="BQ77" s="256">
        <v>91.057987176855448</v>
      </c>
      <c r="BR77" s="212">
        <v>3088145.6020000009</v>
      </c>
      <c r="BS77" s="256">
        <v>5.0567216755293956</v>
      </c>
      <c r="BT77" s="212">
        <v>58697360.557999991</v>
      </c>
      <c r="BU77" s="262">
        <v>96.114708852384837</v>
      </c>
      <c r="BV77" s="241">
        <v>42550501.887000002</v>
      </c>
      <c r="BW77" s="373">
        <v>96.502608999248068</v>
      </c>
      <c r="BX77" s="241">
        <v>43643392.24000001</v>
      </c>
      <c r="BY77" s="212">
        <v>44092592.240000002</v>
      </c>
      <c r="BZ77" s="269">
        <v>0.51527811381854638</v>
      </c>
      <c r="CA77" s="212">
        <v>1112113.8249999997</v>
      </c>
      <c r="CB77" s="242">
        <v>42980478.414999999</v>
      </c>
      <c r="CC77" s="234">
        <v>41569319.631000005</v>
      </c>
      <c r="CD77" s="269">
        <v>94.277332130382362</v>
      </c>
      <c r="CE77" s="212">
        <v>469292.62399999524</v>
      </c>
      <c r="CF77" s="269">
        <v>1.0643343930553975</v>
      </c>
      <c r="CG77" s="212">
        <v>42038612.255000003</v>
      </c>
      <c r="CH77" s="274">
        <v>95.34166652343778</v>
      </c>
      <c r="CI77" s="241">
        <v>42111629.743000001</v>
      </c>
      <c r="CJ77" s="373">
        <v>94.908683712189713</v>
      </c>
      <c r="CK77" s="241">
        <v>44370681.476000004</v>
      </c>
      <c r="CL77" s="212">
        <v>44370681.476000011</v>
      </c>
      <c r="CM77" s="269">
        <v>0.42249857767065202</v>
      </c>
      <c r="CN77" s="212">
        <v>0</v>
      </c>
      <c r="CO77" s="242">
        <v>44370681.476000011</v>
      </c>
      <c r="CP77" s="234">
        <v>41391623.743000001</v>
      </c>
      <c r="CQ77" s="269">
        <v>93.285977059848918</v>
      </c>
      <c r="CR77" s="212">
        <v>568257.37800000038</v>
      </c>
      <c r="CS77" s="269">
        <v>1.2807046434645575</v>
      </c>
      <c r="CT77" s="212">
        <v>41959881.120999999</v>
      </c>
      <c r="CU77" s="274">
        <v>94.566681703313463</v>
      </c>
      <c r="CV77" s="241">
        <v>48606932.601000004</v>
      </c>
      <c r="CW77" s="373">
        <v>100.27987169799906</v>
      </c>
      <c r="CX77" s="241">
        <v>45759314.968999997</v>
      </c>
      <c r="CY77" s="212">
        <v>48471275.219999999</v>
      </c>
      <c r="CZ77" s="269">
        <v>0.5620829065084596</v>
      </c>
      <c r="DA77" s="212">
        <v>0</v>
      </c>
      <c r="DB77" s="242">
        <v>48471275.219999999</v>
      </c>
      <c r="DC77" s="234">
        <v>46880195.773999996</v>
      </c>
      <c r="DD77" s="269">
        <v>96.717479705705173</v>
      </c>
      <c r="DE77" s="212">
        <v>1112140.3840000043</v>
      </c>
      <c r="DF77" s="269">
        <v>2.2944318649597193</v>
      </c>
      <c r="DG77" s="212">
        <v>47992336.158</v>
      </c>
      <c r="DH77" s="274">
        <v>99.011911570664893</v>
      </c>
      <c r="DI77" s="241">
        <v>57276090.083999999</v>
      </c>
      <c r="DJ77" s="373">
        <v>99.999999999999986</v>
      </c>
      <c r="DK77" s="241">
        <v>56069235.809</v>
      </c>
      <c r="DL77" s="212">
        <v>57276090.084000006</v>
      </c>
      <c r="DM77" s="269">
        <v>0.53368343235230897</v>
      </c>
      <c r="DN77" s="212">
        <v>0</v>
      </c>
      <c r="DO77" s="242">
        <v>57276090.084000006</v>
      </c>
      <c r="DP77" s="234">
        <v>49489896.085000008</v>
      </c>
      <c r="DQ77" s="269">
        <v>86.405856287360194</v>
      </c>
      <c r="DR77" s="212">
        <v>6982057.3659999929</v>
      </c>
      <c r="DS77" s="269">
        <v>12.190178058174435</v>
      </c>
      <c r="DT77" s="212">
        <v>56471953.451000005</v>
      </c>
      <c r="DU77" s="274">
        <v>98.596034345534633</v>
      </c>
      <c r="DV77" s="241">
        <v>59829469.408</v>
      </c>
      <c r="DW77" s="373">
        <v>94.5</v>
      </c>
      <c r="DX77" s="241">
        <v>62296697.599000014</v>
      </c>
      <c r="DY77" s="212">
        <v>63313317.906000011</v>
      </c>
      <c r="DZ77" s="269">
        <v>0.44839693332278358</v>
      </c>
      <c r="EA77" s="212">
        <v>0</v>
      </c>
      <c r="EB77" s="242">
        <v>63313317.906000011</v>
      </c>
      <c r="EC77" s="234">
        <v>55515282.905000001</v>
      </c>
      <c r="ED77" s="269">
        <v>87.683420710035136</v>
      </c>
      <c r="EE77" s="212">
        <v>3976184.9209999954</v>
      </c>
      <c r="EF77" s="269">
        <v>6.2801714591918172</v>
      </c>
      <c r="EG77" s="212">
        <v>59491467.825999998</v>
      </c>
      <c r="EH77" s="274">
        <v>93.963592169226956</v>
      </c>
      <c r="EI77" s="241">
        <v>69720910.292999998</v>
      </c>
      <c r="EJ77" s="373">
        <v>97.153489037123691</v>
      </c>
      <c r="EK77" s="241">
        <v>72661929.497999996</v>
      </c>
      <c r="EL77" s="212">
        <v>71763671.056999996</v>
      </c>
      <c r="EM77" s="269">
        <v>0.45797011420359607</v>
      </c>
      <c r="EN77" s="212">
        <v>0</v>
      </c>
      <c r="EO77" s="242">
        <v>71763671.056999996</v>
      </c>
      <c r="EP77" s="234">
        <v>65094755.574000001</v>
      </c>
      <c r="EQ77" s="269">
        <v>90.70711491653897</v>
      </c>
      <c r="ER77" s="212">
        <v>4195658.32</v>
      </c>
      <c r="ES77" s="269">
        <v>5.8464934390933028</v>
      </c>
      <c r="ET77" s="212">
        <v>69290413.894000009</v>
      </c>
      <c r="EU77" s="274">
        <v>96.553608355632264</v>
      </c>
      <c r="EV77" s="397">
        <v>73968961.202000007</v>
      </c>
      <c r="EW77" s="419">
        <v>76928165.868000001</v>
      </c>
      <c r="EX77" s="212">
        <v>76928165.868000001</v>
      </c>
      <c r="EY77" s="257">
        <v>0.45218800567293033</v>
      </c>
      <c r="EZ77" s="269">
        <v>0</v>
      </c>
      <c r="FA77" s="212">
        <v>76928165.868000001</v>
      </c>
      <c r="FB77" s="242">
        <v>67878075.50500001</v>
      </c>
      <c r="FC77" s="260">
        <v>88.235660813064328</v>
      </c>
      <c r="FD77" s="269">
        <v>5417460.3989999909</v>
      </c>
      <c r="FE77" s="257">
        <v>7.0422326307580736</v>
      </c>
      <c r="FF77" s="269">
        <v>73295535.903999999</v>
      </c>
      <c r="FG77" s="271">
        <v>95.277893443822407</v>
      </c>
      <c r="FH77" s="397">
        <v>77090052</v>
      </c>
      <c r="FI77" s="419">
        <v>77363432</v>
      </c>
      <c r="FJ77" s="212">
        <v>78008432</v>
      </c>
      <c r="FK77" s="257">
        <v>100</v>
      </c>
      <c r="FL77" s="269">
        <v>0</v>
      </c>
      <c r="FM77" s="212">
        <v>78008432</v>
      </c>
      <c r="FN77" s="242">
        <v>73339398.938999996</v>
      </c>
      <c r="FO77" s="260">
        <v>94.01470720370331</v>
      </c>
      <c r="FP77" s="269">
        <v>2611974.9380000085</v>
      </c>
      <c r="FQ77" s="257">
        <v>3.3483238555544976</v>
      </c>
      <c r="FR77" s="269">
        <v>75951373.877000004</v>
      </c>
      <c r="FS77" s="271">
        <v>97.363031059257807</v>
      </c>
      <c r="FT77" s="397">
        <v>73298203.612999991</v>
      </c>
      <c r="FU77" s="419">
        <v>77880717</v>
      </c>
      <c r="FV77" s="212">
        <v>77880717.098999992</v>
      </c>
      <c r="FW77" s="257">
        <v>0.48982124160195312</v>
      </c>
      <c r="FX77" s="269">
        <v>0</v>
      </c>
      <c r="FY77" s="212">
        <v>77880717.098999992</v>
      </c>
      <c r="FZ77" s="427">
        <v>71504140.449000001</v>
      </c>
      <c r="GA77" s="260">
        <v>91.812380666841761</v>
      </c>
      <c r="GB77" s="269">
        <v>1932740.6339999875</v>
      </c>
      <c r="GC77" s="257">
        <v>2.4816677426623288</v>
      </c>
      <c r="GD77" s="269">
        <v>73436881.082999989</v>
      </c>
      <c r="GE77" s="271">
        <v>94.2940484095041</v>
      </c>
      <c r="GF77" s="397">
        <v>71720223.884000003</v>
      </c>
      <c r="GG77" s="419">
        <v>74581593</v>
      </c>
      <c r="GH77" s="212">
        <v>74565092.998999998</v>
      </c>
      <c r="GI77" s="257">
        <v>0.45937514288153575</v>
      </c>
      <c r="GJ77" s="269">
        <v>0</v>
      </c>
      <c r="GK77" s="242">
        <v>74565092.998999998</v>
      </c>
      <c r="GL77" s="234">
        <v>70934966.26000002</v>
      </c>
      <c r="GM77" s="257">
        <v>95.131600333350804</v>
      </c>
      <c r="GN77" s="266">
        <v>1413504.0460000099</v>
      </c>
      <c r="GO77" s="257">
        <v>1.8956645652127952</v>
      </c>
      <c r="GP77" s="266">
        <v>72348470.306000024</v>
      </c>
      <c r="GQ77" s="271">
        <v>97.027264898563587</v>
      </c>
      <c r="GR77" s="397">
        <v>75814133.488999993</v>
      </c>
      <c r="GS77" s="419">
        <v>78973667.981000006</v>
      </c>
      <c r="GT77" s="212">
        <v>80989137.174999997</v>
      </c>
      <c r="GU77" s="257">
        <v>0.39194714900520355</v>
      </c>
      <c r="GV77" s="266">
        <v>0</v>
      </c>
      <c r="GW77" s="242">
        <v>80989137.174999997</v>
      </c>
      <c r="GX77" s="234">
        <v>74940225.414999992</v>
      </c>
      <c r="GY77" s="257">
        <v>92.531206071587576</v>
      </c>
      <c r="GZ77" s="266">
        <v>2154253.076000018</v>
      </c>
      <c r="HA77" s="257">
        <v>2.6599284189744403</v>
      </c>
      <c r="HB77" s="266">
        <v>77094478.491000012</v>
      </c>
      <c r="HC77" s="271">
        <v>95.191134490562021</v>
      </c>
      <c r="HD77" s="397">
        <v>88026725.238000005</v>
      </c>
      <c r="HE77" s="419">
        <v>101224299</v>
      </c>
      <c r="HF77" s="212">
        <v>97940298.922999993</v>
      </c>
      <c r="HG77" s="257">
        <v>0.51064547757407741</v>
      </c>
      <c r="HH77" s="266">
        <v>0</v>
      </c>
      <c r="HI77" s="242">
        <v>97940298.922999993</v>
      </c>
      <c r="HJ77" s="234">
        <v>85080127.479000002</v>
      </c>
      <c r="HK77" s="257">
        <v>86.869376972077077</v>
      </c>
      <c r="HL77" s="266">
        <v>7214376.429999996</v>
      </c>
      <c r="HM77" s="257">
        <v>7.36609598840605</v>
      </c>
      <c r="HN77" s="266">
        <v>92294503.908999994</v>
      </c>
      <c r="HO77" s="271">
        <v>94.235472960483108</v>
      </c>
      <c r="HP77" s="397">
        <v>2630000</v>
      </c>
      <c r="HQ77" s="419">
        <v>102811771</v>
      </c>
      <c r="HR77" s="212">
        <v>102811771</v>
      </c>
      <c r="HS77" s="257">
        <v>0.50146599879846432</v>
      </c>
      <c r="HT77" s="266">
        <v>0</v>
      </c>
      <c r="HU77" s="242">
        <v>102811771</v>
      </c>
      <c r="HV77" s="234">
        <v>94821253.239999995</v>
      </c>
      <c r="HW77" s="257">
        <v>92.228012724340672</v>
      </c>
      <c r="HX77" s="266">
        <v>6362452.8900000006</v>
      </c>
      <c r="HY77" s="257">
        <v>6.1884479064172533</v>
      </c>
      <c r="HZ77" s="266">
        <v>101183706.13</v>
      </c>
      <c r="IA77" s="271">
        <v>98.416460630757925</v>
      </c>
      <c r="IB77" s="397">
        <v>1125578.675</v>
      </c>
      <c r="IC77" s="419">
        <v>0</v>
      </c>
      <c r="ID77" s="212">
        <v>0</v>
      </c>
      <c r="IE77" s="257">
        <v>0</v>
      </c>
      <c r="IF77" s="266">
        <v>0</v>
      </c>
      <c r="IG77" s="242">
        <v>0</v>
      </c>
      <c r="IH77" s="234">
        <v>0</v>
      </c>
      <c r="II77" s="257">
        <v>0</v>
      </c>
      <c r="IJ77" s="266">
        <v>0</v>
      </c>
      <c r="IK77" s="257">
        <v>0</v>
      </c>
      <c r="IL77" s="266">
        <v>0</v>
      </c>
      <c r="IM77" s="271">
        <v>0</v>
      </c>
      <c r="IN77" s="397">
        <v>0</v>
      </c>
      <c r="IO77" s="419">
        <v>0</v>
      </c>
      <c r="IP77" s="212">
        <v>0</v>
      </c>
      <c r="IQ77" s="257">
        <v>0</v>
      </c>
      <c r="IR77" s="266">
        <v>0</v>
      </c>
      <c r="IS77" s="242">
        <v>0</v>
      </c>
      <c r="IT77" s="234">
        <v>0</v>
      </c>
      <c r="IU77" s="257">
        <v>0</v>
      </c>
      <c r="IV77" s="266">
        <v>0</v>
      </c>
      <c r="IW77" s="257">
        <v>0</v>
      </c>
      <c r="IX77" s="266">
        <v>0</v>
      </c>
      <c r="IY77" s="271">
        <v>0</v>
      </c>
    </row>
    <row r="78" spans="1:259" s="216" customFormat="1" ht="14.1" customHeight="1" x14ac:dyDescent="0.2">
      <c r="A78" s="213">
        <v>235</v>
      </c>
      <c r="B78" s="253" t="s">
        <v>196</v>
      </c>
      <c r="C78" s="246">
        <v>25966387.600000001</v>
      </c>
      <c r="D78" s="237">
        <v>96.602167868207175</v>
      </c>
      <c r="E78" s="246">
        <v>0</v>
      </c>
      <c r="F78" s="215">
        <v>26879715.199999999</v>
      </c>
      <c r="G78" s="276">
        <v>0.81641216968011165</v>
      </c>
      <c r="H78" s="238">
        <v>23292657.899999999</v>
      </c>
      <c r="I78" s="258">
        <v>86.655151390889728</v>
      </c>
      <c r="J78" s="215">
        <v>1586078.6</v>
      </c>
      <c r="K78" s="258">
        <v>5.9006525485805748</v>
      </c>
      <c r="L78" s="215">
        <v>24878736.5</v>
      </c>
      <c r="M78" s="258">
        <v>92.555803939470309</v>
      </c>
      <c r="N78" s="246">
        <v>32341142.600000001</v>
      </c>
      <c r="O78" s="263">
        <v>94.596192423081106</v>
      </c>
      <c r="P78" s="246">
        <v>34188630.399999999</v>
      </c>
      <c r="Q78" s="276">
        <v>0.66119770987256576</v>
      </c>
      <c r="R78" s="238">
        <v>29442666.699999999</v>
      </c>
      <c r="S78" s="258">
        <v>86.118298263272933</v>
      </c>
      <c r="T78" s="215">
        <v>2542036.2000000002</v>
      </c>
      <c r="U78" s="258">
        <v>7.4353262188590046</v>
      </c>
      <c r="V78" s="215">
        <v>31984702.899999999</v>
      </c>
      <c r="W78" s="258">
        <v>93.553624482131937</v>
      </c>
      <c r="X78" s="246">
        <v>36648786</v>
      </c>
      <c r="Y78" s="263">
        <v>100.43129338881782</v>
      </c>
      <c r="Z78" s="246">
        <v>36491401</v>
      </c>
      <c r="AA78" s="276">
        <v>0.57552191771741557</v>
      </c>
      <c r="AB78" s="238">
        <v>34615429</v>
      </c>
      <c r="AC78" s="258">
        <v>94.859139554548761</v>
      </c>
      <c r="AD78" s="215">
        <v>978004</v>
      </c>
      <c r="AE78" s="258">
        <v>2.6800944145718057</v>
      </c>
      <c r="AF78" s="215">
        <v>35593433</v>
      </c>
      <c r="AG78" s="258">
        <v>97.539233969120559</v>
      </c>
      <c r="AH78" s="246">
        <v>41913990</v>
      </c>
      <c r="AI78" s="263">
        <v>94.666107653011522</v>
      </c>
      <c r="AJ78" s="246">
        <v>44275603</v>
      </c>
      <c r="AK78" s="276">
        <v>0.7622987238014225</v>
      </c>
      <c r="AL78" s="238">
        <v>42654935.450999998</v>
      </c>
      <c r="AM78" s="258">
        <v>96.339592373253495</v>
      </c>
      <c r="AN78" s="215">
        <v>1262616</v>
      </c>
      <c r="AO78" s="258">
        <v>0</v>
      </c>
      <c r="AP78" s="215">
        <v>43917551.450999998</v>
      </c>
      <c r="AQ78" s="258">
        <v>0</v>
      </c>
      <c r="AR78" s="246">
        <v>51367829.508000001</v>
      </c>
      <c r="AS78" s="263">
        <v>96.844352837619297</v>
      </c>
      <c r="AT78" s="246">
        <v>53041636.402000003</v>
      </c>
      <c r="AU78" s="276">
        <v>0.66685891472259695</v>
      </c>
      <c r="AV78" s="238">
        <v>51888734.455000006</v>
      </c>
      <c r="AW78" s="258">
        <v>97.826420855001146</v>
      </c>
      <c r="AX78" s="215">
        <v>900572.71699999995</v>
      </c>
      <c r="AY78" s="258">
        <v>1.6978599796103628</v>
      </c>
      <c r="AZ78" s="215">
        <v>52789307.172000006</v>
      </c>
      <c r="BA78" s="258">
        <v>99.524280834611503</v>
      </c>
      <c r="BB78" s="246">
        <v>58711013.385000005</v>
      </c>
      <c r="BC78" s="263">
        <v>92.960986008112158</v>
      </c>
      <c r="BD78" s="246">
        <v>63156616.454000004</v>
      </c>
      <c r="BE78" s="276">
        <v>0.81803203328002883</v>
      </c>
      <c r="BF78" s="238">
        <v>59450284.497999996</v>
      </c>
      <c r="BG78" s="258">
        <v>94.131522294739284</v>
      </c>
      <c r="BH78" s="215">
        <v>1800009.3059999999</v>
      </c>
      <c r="BI78" s="258">
        <v>2.8500724184789621</v>
      </c>
      <c r="BJ78" s="215">
        <v>61250293.803999998</v>
      </c>
      <c r="BK78" s="258">
        <v>96.981594713218257</v>
      </c>
      <c r="BL78" s="246">
        <v>56182282.443999998</v>
      </c>
      <c r="BM78" s="263">
        <v>91.996363523564639</v>
      </c>
      <c r="BN78" s="246">
        <v>61070112.222000003</v>
      </c>
      <c r="BO78" s="276">
        <v>0.77483652873387387</v>
      </c>
      <c r="BP78" s="238">
        <v>55609214.955999993</v>
      </c>
      <c r="BQ78" s="258">
        <v>91.057987176855448</v>
      </c>
      <c r="BR78" s="215">
        <v>3088145.6020000009</v>
      </c>
      <c r="BS78" s="258">
        <v>5.0567216755293956</v>
      </c>
      <c r="BT78" s="215">
        <v>58697360.557999991</v>
      </c>
      <c r="BU78" s="263">
        <v>96.114708852384837</v>
      </c>
      <c r="BV78" s="246">
        <v>42550501.887000002</v>
      </c>
      <c r="BW78" s="375">
        <v>96.502608999248068</v>
      </c>
      <c r="BX78" s="246">
        <v>43643392.24000001</v>
      </c>
      <c r="BY78" s="215">
        <v>44092592.240000002</v>
      </c>
      <c r="BZ78" s="270">
        <v>0.51527811381854638</v>
      </c>
      <c r="CA78" s="215">
        <v>1112113.8249999997</v>
      </c>
      <c r="CB78" s="245">
        <v>42980478.414999999</v>
      </c>
      <c r="CC78" s="238">
        <v>41569319.631000005</v>
      </c>
      <c r="CD78" s="270">
        <v>94.277332130382362</v>
      </c>
      <c r="CE78" s="215">
        <v>469292.62399999524</v>
      </c>
      <c r="CF78" s="270">
        <v>1.0643343930553975</v>
      </c>
      <c r="CG78" s="215">
        <v>42038612.255000003</v>
      </c>
      <c r="CH78" s="275">
        <v>95.34166652343778</v>
      </c>
      <c r="CI78" s="246">
        <v>42111629.743000001</v>
      </c>
      <c r="CJ78" s="375">
        <v>94.908683712189713</v>
      </c>
      <c r="CK78" s="246">
        <v>44370681.476000004</v>
      </c>
      <c r="CL78" s="215">
        <v>44370681.476000011</v>
      </c>
      <c r="CM78" s="270">
        <v>0.42249857767065202</v>
      </c>
      <c r="CN78" s="215">
        <v>0</v>
      </c>
      <c r="CO78" s="245">
        <v>44370681.476000011</v>
      </c>
      <c r="CP78" s="238">
        <v>41391623.743000001</v>
      </c>
      <c r="CQ78" s="270">
        <v>93.285977059848918</v>
      </c>
      <c r="CR78" s="215">
        <v>568257.37800000038</v>
      </c>
      <c r="CS78" s="270">
        <v>1.2807046434645575</v>
      </c>
      <c r="CT78" s="215">
        <v>41959881.120999999</v>
      </c>
      <c r="CU78" s="275">
        <v>94.566681703313463</v>
      </c>
      <c r="CV78" s="246">
        <v>48606932.601000004</v>
      </c>
      <c r="CW78" s="375">
        <v>100.27987169799906</v>
      </c>
      <c r="CX78" s="246">
        <v>45759314.968999997</v>
      </c>
      <c r="CY78" s="215">
        <v>48471275.219999999</v>
      </c>
      <c r="CZ78" s="270">
        <v>0.5620829065084596</v>
      </c>
      <c r="DA78" s="215">
        <v>0</v>
      </c>
      <c r="DB78" s="245">
        <v>48471275.219999999</v>
      </c>
      <c r="DC78" s="238">
        <v>46880195.773999996</v>
      </c>
      <c r="DD78" s="270">
        <v>96.717479705705173</v>
      </c>
      <c r="DE78" s="215">
        <v>1112140.3840000043</v>
      </c>
      <c r="DF78" s="270">
        <v>2.2944318649597193</v>
      </c>
      <c r="DG78" s="215">
        <v>47992336.158</v>
      </c>
      <c r="DH78" s="275">
        <v>99.011911570664893</v>
      </c>
      <c r="DI78" s="246">
        <v>57276090.083999999</v>
      </c>
      <c r="DJ78" s="375">
        <v>99.999999999999986</v>
      </c>
      <c r="DK78" s="246">
        <v>56069235.809</v>
      </c>
      <c r="DL78" s="215">
        <v>57276090.084000006</v>
      </c>
      <c r="DM78" s="270">
        <v>0.53368343235230897</v>
      </c>
      <c r="DN78" s="215">
        <v>0</v>
      </c>
      <c r="DO78" s="245">
        <v>57276090.084000006</v>
      </c>
      <c r="DP78" s="238">
        <v>49489896.085000008</v>
      </c>
      <c r="DQ78" s="270">
        <v>86.405856287360194</v>
      </c>
      <c r="DR78" s="215">
        <v>6982057.3659999929</v>
      </c>
      <c r="DS78" s="270">
        <v>12.190178058174435</v>
      </c>
      <c r="DT78" s="215">
        <v>56471953.451000005</v>
      </c>
      <c r="DU78" s="275">
        <v>98.596034345534633</v>
      </c>
      <c r="DV78" s="246">
        <v>59829469.408</v>
      </c>
      <c r="DW78" s="375">
        <v>94.5</v>
      </c>
      <c r="DX78" s="246">
        <v>62296697.599000014</v>
      </c>
      <c r="DY78" s="215">
        <v>63313317.906000011</v>
      </c>
      <c r="DZ78" s="270">
        <v>0.44839693332278358</v>
      </c>
      <c r="EA78" s="215">
        <v>0</v>
      </c>
      <c r="EB78" s="245">
        <v>63313317.906000011</v>
      </c>
      <c r="EC78" s="238">
        <v>55515282.905000001</v>
      </c>
      <c r="ED78" s="270">
        <v>87.683420710035136</v>
      </c>
      <c r="EE78" s="215">
        <v>3976184.9209999954</v>
      </c>
      <c r="EF78" s="270">
        <v>6.2801714591918172</v>
      </c>
      <c r="EG78" s="215">
        <v>59491467.825999998</v>
      </c>
      <c r="EH78" s="275">
        <v>93.963592169226956</v>
      </c>
      <c r="EI78" s="246">
        <v>69720910.292999998</v>
      </c>
      <c r="EJ78" s="375">
        <v>97.153489037123691</v>
      </c>
      <c r="EK78" s="246">
        <v>72661929.497999996</v>
      </c>
      <c r="EL78" s="215">
        <v>71763671.056999996</v>
      </c>
      <c r="EM78" s="270">
        <v>0.45797011420359607</v>
      </c>
      <c r="EN78" s="215">
        <v>0</v>
      </c>
      <c r="EO78" s="245">
        <v>71763671.056999996</v>
      </c>
      <c r="EP78" s="238">
        <v>65094755.574000001</v>
      </c>
      <c r="EQ78" s="270">
        <v>90.70711491653897</v>
      </c>
      <c r="ER78" s="215">
        <v>4195658.32</v>
      </c>
      <c r="ES78" s="270">
        <v>5.8464934390933028</v>
      </c>
      <c r="ET78" s="215">
        <v>69290413.894000009</v>
      </c>
      <c r="EU78" s="275">
        <v>96.553608355632264</v>
      </c>
      <c r="EV78" s="400">
        <v>73968961.202000007</v>
      </c>
      <c r="EW78" s="244">
        <v>76928165.868000001</v>
      </c>
      <c r="EX78" s="215">
        <v>76928165.868000001</v>
      </c>
      <c r="EY78" s="258">
        <v>0.45218800567293033</v>
      </c>
      <c r="EZ78" s="270">
        <v>0</v>
      </c>
      <c r="FA78" s="215">
        <v>76928165.868000001</v>
      </c>
      <c r="FB78" s="245">
        <v>67878075.50500001</v>
      </c>
      <c r="FC78" s="410">
        <v>88.235660813064328</v>
      </c>
      <c r="FD78" s="270">
        <v>5417460.3989999909</v>
      </c>
      <c r="FE78" s="258">
        <v>7.0422326307580736</v>
      </c>
      <c r="FF78" s="270">
        <v>73295535.903999999</v>
      </c>
      <c r="FG78" s="276">
        <v>95.277893443822407</v>
      </c>
      <c r="FH78" s="400">
        <v>77090052</v>
      </c>
      <c r="FI78" s="244">
        <v>77363432</v>
      </c>
      <c r="FJ78" s="215">
        <v>78008432</v>
      </c>
      <c r="FK78" s="258">
        <v>0</v>
      </c>
      <c r="FL78" s="270">
        <v>0</v>
      </c>
      <c r="FM78" s="215">
        <v>78008432</v>
      </c>
      <c r="FN78" s="245">
        <v>73339398.938999996</v>
      </c>
      <c r="FO78" s="410">
        <v>0</v>
      </c>
      <c r="FP78" s="270">
        <v>2611974.9380000085</v>
      </c>
      <c r="FQ78" s="258">
        <v>0</v>
      </c>
      <c r="FR78" s="270">
        <v>75951373.877000004</v>
      </c>
      <c r="FS78" s="276">
        <v>0</v>
      </c>
      <c r="FT78" s="400">
        <v>73298203.612999991</v>
      </c>
      <c r="FU78" s="244">
        <v>77880717</v>
      </c>
      <c r="FV78" s="215">
        <v>77880717.098999992</v>
      </c>
      <c r="FW78" s="258">
        <v>0</v>
      </c>
      <c r="FX78" s="270">
        <v>0</v>
      </c>
      <c r="FY78" s="215">
        <v>77880717.098999992</v>
      </c>
      <c r="FZ78" s="430">
        <v>71504140.449000001</v>
      </c>
      <c r="GA78" s="410">
        <v>0</v>
      </c>
      <c r="GB78" s="270">
        <v>1932740.6339999875</v>
      </c>
      <c r="GC78" s="258">
        <v>0</v>
      </c>
      <c r="GD78" s="270">
        <v>73436881.082999989</v>
      </c>
      <c r="GE78" s="276">
        <v>0</v>
      </c>
      <c r="GF78" s="400">
        <v>71720223.884000003</v>
      </c>
      <c r="GG78" s="244">
        <v>74581593</v>
      </c>
      <c r="GH78" s="215">
        <v>74565092.998999998</v>
      </c>
      <c r="GI78" s="258">
        <v>0</v>
      </c>
      <c r="GJ78" s="270">
        <v>0</v>
      </c>
      <c r="GK78" s="245">
        <v>74565092.998999998</v>
      </c>
      <c r="GL78" s="238">
        <v>70934966.26000002</v>
      </c>
      <c r="GM78" s="258">
        <v>0</v>
      </c>
      <c r="GN78" s="217">
        <v>1413504.0460000099</v>
      </c>
      <c r="GO78" s="258">
        <v>0</v>
      </c>
      <c r="GP78" s="217">
        <v>72348470.306000024</v>
      </c>
      <c r="GQ78" s="276">
        <v>0</v>
      </c>
      <c r="GR78" s="400">
        <v>75814133.488999993</v>
      </c>
      <c r="GS78" s="244">
        <v>78973667.981000006</v>
      </c>
      <c r="GT78" s="215">
        <v>80989137.174999997</v>
      </c>
      <c r="GU78" s="258">
        <v>0</v>
      </c>
      <c r="GV78" s="217">
        <v>0</v>
      </c>
      <c r="GW78" s="245">
        <v>80989137.174999997</v>
      </c>
      <c r="GX78" s="238">
        <v>74940225.414999992</v>
      </c>
      <c r="GY78" s="258">
        <v>0</v>
      </c>
      <c r="GZ78" s="217">
        <v>2154253.076000018</v>
      </c>
      <c r="HA78" s="258">
        <v>0</v>
      </c>
      <c r="HB78" s="217">
        <v>77094478.491000012</v>
      </c>
      <c r="HC78" s="276">
        <v>0</v>
      </c>
      <c r="HD78" s="400">
        <v>88026725.238000005</v>
      </c>
      <c r="HE78" s="244">
        <v>101485421</v>
      </c>
      <c r="HF78" s="215">
        <v>98201420.922999993</v>
      </c>
      <c r="HG78" s="258">
        <v>0.51200692704749506</v>
      </c>
      <c r="HH78" s="217">
        <v>0</v>
      </c>
      <c r="HI78" s="245">
        <v>98201420.922999993</v>
      </c>
      <c r="HJ78" s="238">
        <v>85147702.699000001</v>
      </c>
      <c r="HK78" s="258">
        <v>86.707200261149524</v>
      </c>
      <c r="HL78" s="217">
        <v>7223511.918999996</v>
      </c>
      <c r="HM78" s="258">
        <v>7.355812014842404</v>
      </c>
      <c r="HN78" s="217">
        <v>92371214.618000001</v>
      </c>
      <c r="HO78" s="276">
        <v>94.063012275991937</v>
      </c>
      <c r="HP78" s="400">
        <v>2630000</v>
      </c>
      <c r="HQ78" s="244">
        <v>103195695</v>
      </c>
      <c r="HR78" s="215">
        <v>103195695</v>
      </c>
      <c r="HS78" s="258">
        <v>0.50333859403002301</v>
      </c>
      <c r="HT78" s="217">
        <v>0</v>
      </c>
      <c r="HU78" s="245">
        <v>103195695</v>
      </c>
      <c r="HV78" s="238">
        <v>94886092.596000001</v>
      </c>
      <c r="HW78" s="258">
        <v>91.94772378440787</v>
      </c>
      <c r="HX78" s="217">
        <v>6397074.324000001</v>
      </c>
      <c r="HY78" s="258">
        <v>6.1989740211546618</v>
      </c>
      <c r="HZ78" s="217">
        <v>101283166.92</v>
      </c>
      <c r="IA78" s="276">
        <v>98.146697805562539</v>
      </c>
      <c r="IB78" s="400">
        <v>1125578.675</v>
      </c>
      <c r="IC78" s="244">
        <v>107382903</v>
      </c>
      <c r="ID78" s="215">
        <v>107382903</v>
      </c>
      <c r="IE78" s="258">
        <v>0.44280779751186505</v>
      </c>
      <c r="IF78" s="217">
        <v>0</v>
      </c>
      <c r="IG78" s="245">
        <v>107382903</v>
      </c>
      <c r="IH78" s="238">
        <v>100834604.495</v>
      </c>
      <c r="II78" s="258">
        <v>93.901917044466572</v>
      </c>
      <c r="IJ78" s="217">
        <v>3434679.2409999967</v>
      </c>
      <c r="IK78" s="258">
        <v>3.1985345385940973</v>
      </c>
      <c r="IL78" s="217">
        <v>104269283.736</v>
      </c>
      <c r="IM78" s="276">
        <v>97.100451583060661</v>
      </c>
      <c r="IN78" s="400">
        <v>856387.33799999999</v>
      </c>
      <c r="IO78" s="244">
        <v>116260929</v>
      </c>
      <c r="IP78" s="215">
        <v>116260929</v>
      </c>
      <c r="IQ78" s="258">
        <v>0.53806393484673032</v>
      </c>
      <c r="IR78" s="217">
        <v>0</v>
      </c>
      <c r="IS78" s="245">
        <v>116260929</v>
      </c>
      <c r="IT78" s="238">
        <v>105845643.03999999</v>
      </c>
      <c r="IU78" s="258">
        <v>91.041456446645114</v>
      </c>
      <c r="IV78" s="217">
        <v>8302470.8310000002</v>
      </c>
      <c r="IW78" s="258">
        <v>7.1412390236448227</v>
      </c>
      <c r="IX78" s="217">
        <v>114148113.87099999</v>
      </c>
      <c r="IY78" s="276">
        <v>98.182695470289929</v>
      </c>
    </row>
    <row r="79" spans="1:259" ht="14.1" customHeight="1" x14ac:dyDescent="0.2">
      <c r="A79" s="202">
        <v>230</v>
      </c>
      <c r="B79" s="252" t="s">
        <v>197</v>
      </c>
      <c r="C79" s="241">
        <v>22017336.600000001</v>
      </c>
      <c r="D79" s="240">
        <v>99.414913998564074</v>
      </c>
      <c r="E79" s="241">
        <v>0</v>
      </c>
      <c r="F79" s="212">
        <v>22146915.100000001</v>
      </c>
      <c r="G79" s="367">
        <v>0.67266378657584247</v>
      </c>
      <c r="H79" s="234">
        <v>20282033.199999999</v>
      </c>
      <c r="I79" s="256">
        <v>91.579495872994059</v>
      </c>
      <c r="J79" s="212">
        <v>965486.1</v>
      </c>
      <c r="K79" s="256">
        <v>4.3594608804004489</v>
      </c>
      <c r="L79" s="212">
        <v>21247519.300000001</v>
      </c>
      <c r="M79" s="256">
        <v>95.938956753394507</v>
      </c>
      <c r="N79" s="241">
        <v>33970389.299999997</v>
      </c>
      <c r="O79" s="262">
        <v>99.254505237315598</v>
      </c>
      <c r="P79" s="241">
        <v>34225538.900000006</v>
      </c>
      <c r="Q79" s="367">
        <v>0.6826004034573081</v>
      </c>
      <c r="R79" s="234">
        <v>30155860.699999996</v>
      </c>
      <c r="S79" s="256">
        <v>88.109235586061118</v>
      </c>
      <c r="T79" s="212">
        <v>1740460.9</v>
      </c>
      <c r="U79" s="256">
        <v>5.0852695266107251</v>
      </c>
      <c r="V79" s="212">
        <v>31896321.599999994</v>
      </c>
      <c r="W79" s="256">
        <v>93.194505112671834</v>
      </c>
      <c r="X79" s="241">
        <v>46835798</v>
      </c>
      <c r="Y79" s="262">
        <v>101.13955898418614</v>
      </c>
      <c r="Z79" s="241">
        <v>46308090</v>
      </c>
      <c r="AA79" s="367">
        <v>0.74984134438960459</v>
      </c>
      <c r="AB79" s="234">
        <v>45547121.100000001</v>
      </c>
      <c r="AC79" s="256">
        <v>98.356725790245292</v>
      </c>
      <c r="AD79" s="212">
        <v>552680</v>
      </c>
      <c r="AE79" s="256">
        <v>1.1934847669165365</v>
      </c>
      <c r="AF79" s="212">
        <v>46099801.100000001</v>
      </c>
      <c r="AG79" s="256">
        <v>99.550210557161833</v>
      </c>
      <c r="AH79" s="241">
        <v>53944354</v>
      </c>
      <c r="AI79" s="262">
        <v>96.615219125475377</v>
      </c>
      <c r="AJ79" s="241">
        <v>55834220</v>
      </c>
      <c r="AK79" s="367">
        <v>1.0070872746368495</v>
      </c>
      <c r="AL79" s="234">
        <v>51753023</v>
      </c>
      <c r="AM79" s="256">
        <v>92.690509511908644</v>
      </c>
      <c r="AN79" s="212">
        <v>3099872</v>
      </c>
      <c r="AO79" s="256">
        <v>5.5519213844126414</v>
      </c>
      <c r="AP79" s="212">
        <v>54852895</v>
      </c>
      <c r="AQ79" s="256">
        <v>98.242430896321281</v>
      </c>
      <c r="AR79" s="241">
        <v>69414597.605000019</v>
      </c>
      <c r="AS79" s="262">
        <v>98.084209629360814</v>
      </c>
      <c r="AT79" s="241">
        <v>70770410.311000004</v>
      </c>
      <c r="AU79" s="367">
        <v>0.88975156529459642</v>
      </c>
      <c r="AV79" s="234">
        <v>67783403.340999991</v>
      </c>
      <c r="AW79" s="256">
        <v>95.779299629783637</v>
      </c>
      <c r="AX79" s="212">
        <v>2507599.6409999998</v>
      </c>
      <c r="AY79" s="256">
        <v>3.5432882612667824</v>
      </c>
      <c r="AZ79" s="212">
        <v>70291002.981999993</v>
      </c>
      <c r="BA79" s="256">
        <v>99.322587891050432</v>
      </c>
      <c r="BB79" s="241">
        <v>76157009.487000003</v>
      </c>
      <c r="BC79" s="262">
        <v>102.67906802620352</v>
      </c>
      <c r="BD79" s="241">
        <v>74169946.17400001</v>
      </c>
      <c r="BE79" s="367">
        <v>0.96068148174433754</v>
      </c>
      <c r="BF79" s="234">
        <v>73431832.49000001</v>
      </c>
      <c r="BG79" s="256">
        <v>99.004834542729185</v>
      </c>
      <c r="BH79" s="212">
        <v>613133.56000000006</v>
      </c>
      <c r="BI79" s="256">
        <v>0.8266603814995509</v>
      </c>
      <c r="BJ79" s="212">
        <v>74044966.050000012</v>
      </c>
      <c r="BK79" s="256">
        <v>99.83149492422875</v>
      </c>
      <c r="BL79" s="241">
        <v>80370534.400999993</v>
      </c>
      <c r="BM79" s="262">
        <v>96.182970704098281</v>
      </c>
      <c r="BN79" s="241">
        <v>83560045.829999998</v>
      </c>
      <c r="BO79" s="367">
        <v>1.0601810524991409</v>
      </c>
      <c r="BP79" s="234">
        <v>82499250.834000006</v>
      </c>
      <c r="BQ79" s="256">
        <v>98.730499743671587</v>
      </c>
      <c r="BR79" s="212">
        <v>644294.94799999997</v>
      </c>
      <c r="BS79" s="256">
        <v>0.77105624057554445</v>
      </c>
      <c r="BT79" s="212">
        <v>83143545.782000005</v>
      </c>
      <c r="BU79" s="262">
        <v>99.501555984247119</v>
      </c>
      <c r="BV79" s="241">
        <v>88790695.733999997</v>
      </c>
      <c r="BW79" s="373">
        <v>92.022993224557354</v>
      </c>
      <c r="BX79" s="241">
        <v>94133943.468999982</v>
      </c>
      <c r="BY79" s="212">
        <v>96487511.025999993</v>
      </c>
      <c r="BZ79" s="269">
        <v>1.1275794904029321</v>
      </c>
      <c r="CA79" s="212">
        <v>1850000</v>
      </c>
      <c r="CB79" s="242">
        <v>94637511.025999993</v>
      </c>
      <c r="CC79" s="234">
        <v>89037918.342999995</v>
      </c>
      <c r="CD79" s="269">
        <v>92.279215616835017</v>
      </c>
      <c r="CE79" s="212">
        <v>1495089.4019999937</v>
      </c>
      <c r="CF79" s="269">
        <v>1.5495159799459639</v>
      </c>
      <c r="CG79" s="212">
        <v>90533007.74499999</v>
      </c>
      <c r="CH79" s="274">
        <v>93.828731596780983</v>
      </c>
      <c r="CI79" s="241">
        <v>95811644.313000008</v>
      </c>
      <c r="CJ79" s="373">
        <v>96.49471783863342</v>
      </c>
      <c r="CK79" s="241">
        <v>97012875.758999988</v>
      </c>
      <c r="CL79" s="212">
        <v>99292113.039000005</v>
      </c>
      <c r="CM79" s="269">
        <v>0.94546162324737271</v>
      </c>
      <c r="CN79" s="212">
        <v>0</v>
      </c>
      <c r="CO79" s="242">
        <v>99292113.039000005</v>
      </c>
      <c r="CP79" s="234">
        <v>91547102.841000006</v>
      </c>
      <c r="CQ79" s="269">
        <v>92.199773012225137</v>
      </c>
      <c r="CR79" s="212">
        <v>1961906.9580000022</v>
      </c>
      <c r="CS79" s="269">
        <v>1.9758940543740906</v>
      </c>
      <c r="CT79" s="212">
        <v>93509009.79900001</v>
      </c>
      <c r="CU79" s="274">
        <v>94.175667066599232</v>
      </c>
      <c r="CV79" s="241">
        <v>102104165.03299999</v>
      </c>
      <c r="CW79" s="373">
        <v>94.723720810365293</v>
      </c>
      <c r="CX79" s="241">
        <v>104391210.21700002</v>
      </c>
      <c r="CY79" s="212">
        <v>107791548.051</v>
      </c>
      <c r="CZ79" s="269">
        <v>1.2499730273354333</v>
      </c>
      <c r="DA79" s="212">
        <v>0</v>
      </c>
      <c r="DB79" s="242">
        <v>107791548.051</v>
      </c>
      <c r="DC79" s="234">
        <v>93979296.147999987</v>
      </c>
      <c r="DD79" s="269">
        <v>87.186145711104416</v>
      </c>
      <c r="DE79" s="212">
        <v>6432341.2610000074</v>
      </c>
      <c r="DF79" s="269">
        <v>5.9673892594590434</v>
      </c>
      <c r="DG79" s="212">
        <v>100411637.40899999</v>
      </c>
      <c r="DH79" s="274">
        <v>93.153534970563456</v>
      </c>
      <c r="DI79" s="241">
        <v>113907209.44399999</v>
      </c>
      <c r="DJ79" s="373">
        <v>96.885311003182878</v>
      </c>
      <c r="DK79" s="241">
        <v>140102325.06899998</v>
      </c>
      <c r="DL79" s="212">
        <v>117569121.949</v>
      </c>
      <c r="DM79" s="269">
        <v>1.0954779288944017</v>
      </c>
      <c r="DN79" s="212">
        <v>0</v>
      </c>
      <c r="DO79" s="242">
        <v>117569121.949</v>
      </c>
      <c r="DP79" s="234">
        <v>105061622.044</v>
      </c>
      <c r="DQ79" s="269">
        <v>89.361577514863484</v>
      </c>
      <c r="DR79" s="212">
        <v>7819013.0800000038</v>
      </c>
      <c r="DS79" s="269">
        <v>6.6505668753669793</v>
      </c>
      <c r="DT79" s="212">
        <v>112880635.124</v>
      </c>
      <c r="DU79" s="274">
        <v>96.012144390230446</v>
      </c>
      <c r="DV79" s="241">
        <v>127098834.23699999</v>
      </c>
      <c r="DW79" s="373">
        <v>99.4</v>
      </c>
      <c r="DX79" s="241">
        <v>164755544.64100003</v>
      </c>
      <c r="DY79" s="212">
        <v>127813099.60600002</v>
      </c>
      <c r="DZ79" s="269">
        <v>0.90519662840760229</v>
      </c>
      <c r="EA79" s="212">
        <v>0</v>
      </c>
      <c r="EB79" s="242">
        <v>127813099.60600002</v>
      </c>
      <c r="EC79" s="234">
        <v>119073886.10600001</v>
      </c>
      <c r="ED79" s="269">
        <v>93.162505621927849</v>
      </c>
      <c r="EE79" s="212">
        <v>4670726.1769999955</v>
      </c>
      <c r="EF79" s="269">
        <v>3.6543407455089478</v>
      </c>
      <c r="EG79" s="212">
        <v>123744612.28300001</v>
      </c>
      <c r="EH79" s="274">
        <v>96.816846367436796</v>
      </c>
      <c r="EI79" s="241">
        <v>142149406.572</v>
      </c>
      <c r="EJ79" s="373">
        <v>91.88808214601319</v>
      </c>
      <c r="EK79" s="241">
        <v>124308036.344</v>
      </c>
      <c r="EL79" s="212">
        <v>154698414.91100001</v>
      </c>
      <c r="EM79" s="269">
        <v>0.98723002461278586</v>
      </c>
      <c r="EN79" s="212">
        <v>0</v>
      </c>
      <c r="EO79" s="242">
        <v>154698414.91100001</v>
      </c>
      <c r="EP79" s="234">
        <v>129853759.249</v>
      </c>
      <c r="EQ79" s="269">
        <v>83.939941675360103</v>
      </c>
      <c r="ER79" s="212">
        <v>5778663.3589999983</v>
      </c>
      <c r="ES79" s="269">
        <v>3.7354379890217606</v>
      </c>
      <c r="ET79" s="212">
        <v>135632422.60800001</v>
      </c>
      <c r="EU79" s="274">
        <v>87.675379664381879</v>
      </c>
      <c r="EV79" s="397">
        <v>168006683.831</v>
      </c>
      <c r="EW79" s="419">
        <v>197458209.99999997</v>
      </c>
      <c r="EX79" s="212">
        <v>216383160.55503997</v>
      </c>
      <c r="EY79" s="257">
        <v>1.2719121628413892</v>
      </c>
      <c r="EZ79" s="269">
        <v>0</v>
      </c>
      <c r="FA79" s="212">
        <v>216383160.55503997</v>
      </c>
      <c r="FB79" s="242">
        <v>153589069.46294001</v>
      </c>
      <c r="FC79" s="260">
        <v>70.9801396139015</v>
      </c>
      <c r="FD79" s="269">
        <v>21673506.624060005</v>
      </c>
      <c r="FE79" s="257">
        <v>10.016263080946661</v>
      </c>
      <c r="FF79" s="269">
        <v>175262576.08700001</v>
      </c>
      <c r="FG79" s="271">
        <v>80.996402694848157</v>
      </c>
      <c r="FH79" s="397">
        <v>268780552.273</v>
      </c>
      <c r="FI79" s="419">
        <v>219420876.01000002</v>
      </c>
      <c r="FJ79" s="212">
        <v>249070400.73200002</v>
      </c>
      <c r="FK79" s="257">
        <v>100</v>
      </c>
      <c r="FL79" s="269">
        <v>0</v>
      </c>
      <c r="FM79" s="212">
        <v>249070400.73200002</v>
      </c>
      <c r="FN79" s="242">
        <v>182784327.352</v>
      </c>
      <c r="FO79" s="260">
        <v>73.386611502133519</v>
      </c>
      <c r="FP79" s="269">
        <v>21623123.512999982</v>
      </c>
      <c r="FQ79" s="257">
        <v>8.6815307838471281</v>
      </c>
      <c r="FR79" s="269">
        <v>204407450.86499998</v>
      </c>
      <c r="FS79" s="271">
        <v>82.068142285980656</v>
      </c>
      <c r="FT79" s="397">
        <v>276974129.03899997</v>
      </c>
      <c r="FU79" s="419">
        <v>252373620</v>
      </c>
      <c r="FV79" s="212">
        <v>285577420.77700001</v>
      </c>
      <c r="FW79" s="257">
        <v>1.7961042479958067</v>
      </c>
      <c r="FX79" s="269">
        <v>0</v>
      </c>
      <c r="FY79" s="212">
        <v>285577420.77700001</v>
      </c>
      <c r="FZ79" s="427">
        <v>193910177.685</v>
      </c>
      <c r="GA79" s="260">
        <v>67.901088663595516</v>
      </c>
      <c r="GB79" s="269">
        <v>53039642.809</v>
      </c>
      <c r="GC79" s="257">
        <v>18.572771847539475</v>
      </c>
      <c r="GD79" s="269">
        <v>246949820.49400002</v>
      </c>
      <c r="GE79" s="271">
        <v>86.473860511134987</v>
      </c>
      <c r="GF79" s="397">
        <v>321559975.70899999</v>
      </c>
      <c r="GG79" s="419">
        <v>256308999.83099997</v>
      </c>
      <c r="GH79" s="212">
        <v>317653392.48199999</v>
      </c>
      <c r="GI79" s="257">
        <v>1.9569756663507452</v>
      </c>
      <c r="GJ79" s="269">
        <v>0</v>
      </c>
      <c r="GK79" s="242">
        <v>317653392.48199999</v>
      </c>
      <c r="GL79" s="234">
        <v>208807016.19900003</v>
      </c>
      <c r="GM79" s="257">
        <v>65.734231442477736</v>
      </c>
      <c r="GN79" s="266">
        <v>62702638.832999982</v>
      </c>
      <c r="GO79" s="257">
        <v>19.73932604436235</v>
      </c>
      <c r="GP79" s="266">
        <v>271509655.03200001</v>
      </c>
      <c r="GQ79" s="271">
        <v>85.473557486840079</v>
      </c>
      <c r="GR79" s="397">
        <v>265976231.958</v>
      </c>
      <c r="GS79" s="419">
        <v>260140482</v>
      </c>
      <c r="GT79" s="212">
        <v>283834892.99400002</v>
      </c>
      <c r="GU79" s="257">
        <v>1.3736197344195911</v>
      </c>
      <c r="GV79" s="266">
        <v>0</v>
      </c>
      <c r="GW79" s="242">
        <v>283834892.99400002</v>
      </c>
      <c r="GX79" s="234">
        <v>188786014.70999998</v>
      </c>
      <c r="GY79" s="257">
        <v>66.512616795846426</v>
      </c>
      <c r="GZ79" s="266">
        <v>72888041.961999983</v>
      </c>
      <c r="HA79" s="257">
        <v>25.679732746438884</v>
      </c>
      <c r="HB79" s="266">
        <v>261674056.67199996</v>
      </c>
      <c r="HC79" s="271">
        <v>92.192349542285299</v>
      </c>
      <c r="HD79" s="397">
        <v>87854936.638999999</v>
      </c>
      <c r="HE79" s="419">
        <v>0</v>
      </c>
      <c r="HF79" s="212">
        <v>0</v>
      </c>
      <c r="HG79" s="257">
        <v>0</v>
      </c>
      <c r="HH79" s="266">
        <v>0</v>
      </c>
      <c r="HI79" s="242">
        <v>0</v>
      </c>
      <c r="HJ79" s="234">
        <v>0</v>
      </c>
      <c r="HK79" s="257">
        <v>0</v>
      </c>
      <c r="HL79" s="266">
        <v>0</v>
      </c>
      <c r="HM79" s="257">
        <v>0</v>
      </c>
      <c r="HN79" s="266">
        <v>0</v>
      </c>
      <c r="HO79" s="271">
        <v>0</v>
      </c>
      <c r="HP79" s="397">
        <v>87635104.547999993</v>
      </c>
      <c r="HQ79" s="419">
        <v>259592276</v>
      </c>
      <c r="HR79" s="212">
        <v>240163272.29800001</v>
      </c>
      <c r="HS79" s="257">
        <v>1.1714000648585667</v>
      </c>
      <c r="HT79" s="266">
        <v>0</v>
      </c>
      <c r="HU79" s="242">
        <v>240163272.29800001</v>
      </c>
      <c r="HV79" s="234">
        <v>190888127.882</v>
      </c>
      <c r="HW79" s="257">
        <v>79.482647806839381</v>
      </c>
      <c r="HX79" s="266">
        <v>20080048.682999998</v>
      </c>
      <c r="HY79" s="257">
        <v>8.3609989532805091</v>
      </c>
      <c r="HZ79" s="266">
        <v>210968176.565</v>
      </c>
      <c r="IA79" s="271">
        <v>87.843646760119881</v>
      </c>
      <c r="IB79" s="397">
        <v>129478741.39</v>
      </c>
      <c r="IC79" s="419">
        <v>258821575</v>
      </c>
      <c r="ID79" s="212">
        <v>283815708.08700001</v>
      </c>
      <c r="IE79" s="257">
        <v>1.1703521239063066</v>
      </c>
      <c r="IF79" s="266">
        <v>0</v>
      </c>
      <c r="IG79" s="242">
        <v>283815708.08700001</v>
      </c>
      <c r="IH79" s="234">
        <v>217642219.329</v>
      </c>
      <c r="II79" s="257">
        <v>76.684345907409963</v>
      </c>
      <c r="IJ79" s="266">
        <v>28005374.520999998</v>
      </c>
      <c r="IK79" s="257">
        <v>9.8674505050352295</v>
      </c>
      <c r="IL79" s="266">
        <v>245647593.84999999</v>
      </c>
      <c r="IM79" s="271">
        <v>86.551796412445185</v>
      </c>
      <c r="IN79" s="397">
        <v>145227427.53799999</v>
      </c>
      <c r="IO79" s="419">
        <v>284922298</v>
      </c>
      <c r="IP79" s="212">
        <v>328712303.60500002</v>
      </c>
      <c r="IQ79" s="257">
        <v>1.521304164963617</v>
      </c>
      <c r="IR79" s="266">
        <v>0</v>
      </c>
      <c r="IS79" s="242">
        <v>328712303.60500002</v>
      </c>
      <c r="IT79" s="234">
        <v>256786913.55373999</v>
      </c>
      <c r="IU79" s="257">
        <v>78.1190453589806</v>
      </c>
      <c r="IV79" s="266">
        <v>40886740.693399996</v>
      </c>
      <c r="IW79" s="257">
        <v>12.438457655826568</v>
      </c>
      <c r="IX79" s="266">
        <v>297673654.24713999</v>
      </c>
      <c r="IY79" s="271">
        <v>90.557503014807168</v>
      </c>
    </row>
    <row r="80" spans="1:259" s="216" customFormat="1" ht="14.1" customHeight="1" thickBot="1" x14ac:dyDescent="0.25">
      <c r="A80" s="213"/>
      <c r="B80" s="253" t="s">
        <v>198</v>
      </c>
      <c r="C80" s="244">
        <v>22017336.600000001</v>
      </c>
      <c r="D80" s="237">
        <v>99.414913998564074</v>
      </c>
      <c r="E80" s="246">
        <v>0</v>
      </c>
      <c r="F80" s="217">
        <v>22146915.100000001</v>
      </c>
      <c r="G80" s="276">
        <v>0.67266378657584247</v>
      </c>
      <c r="H80" s="255">
        <v>20282033.199999999</v>
      </c>
      <c r="I80" s="258">
        <v>91.579495872994059</v>
      </c>
      <c r="J80" s="217">
        <v>965486.1</v>
      </c>
      <c r="K80" s="258">
        <v>4.3594608804004489</v>
      </c>
      <c r="L80" s="217">
        <v>21247519.300000001</v>
      </c>
      <c r="M80" s="258">
        <v>95.938956753394507</v>
      </c>
      <c r="N80" s="244">
        <v>33970389.299999997</v>
      </c>
      <c r="O80" s="263">
        <v>99.254505237315598</v>
      </c>
      <c r="P80" s="244">
        <v>34225538.900000006</v>
      </c>
      <c r="Q80" s="276">
        <v>0.66191150903296836</v>
      </c>
      <c r="R80" s="255">
        <v>30155860.699999996</v>
      </c>
      <c r="S80" s="258">
        <v>88.109235586061118</v>
      </c>
      <c r="T80" s="217">
        <v>1740460.9</v>
      </c>
      <c r="U80" s="258">
        <v>5.0852695266107251</v>
      </c>
      <c r="V80" s="217">
        <v>31896321.599999994</v>
      </c>
      <c r="W80" s="258">
        <v>93.194505112671834</v>
      </c>
      <c r="X80" s="244">
        <v>46835798</v>
      </c>
      <c r="Y80" s="263">
        <v>101.13955898418614</v>
      </c>
      <c r="Z80" s="244">
        <v>46308090</v>
      </c>
      <c r="AA80" s="276">
        <v>0.73034523291201336</v>
      </c>
      <c r="AB80" s="255">
        <v>45547121.100000001</v>
      </c>
      <c r="AC80" s="258">
        <v>98.356725790245292</v>
      </c>
      <c r="AD80" s="217">
        <v>552680</v>
      </c>
      <c r="AE80" s="258">
        <v>1.1934847669165365</v>
      </c>
      <c r="AF80" s="217">
        <v>46099801.100000001</v>
      </c>
      <c r="AG80" s="258">
        <v>99.550210557161833</v>
      </c>
      <c r="AH80" s="244">
        <v>53944354</v>
      </c>
      <c r="AI80" s="263">
        <v>96.615219125475377</v>
      </c>
      <c r="AJ80" s="244">
        <v>55834220</v>
      </c>
      <c r="AK80" s="276">
        <v>0.96130491210809388</v>
      </c>
      <c r="AL80" s="255">
        <v>51753023</v>
      </c>
      <c r="AM80" s="258">
        <v>92.690509511908644</v>
      </c>
      <c r="AN80" s="217">
        <v>3099872</v>
      </c>
      <c r="AO80" s="258">
        <v>5.5519213844126414</v>
      </c>
      <c r="AP80" s="217">
        <v>54852895</v>
      </c>
      <c r="AQ80" s="258">
        <v>98.242430896321281</v>
      </c>
      <c r="AR80" s="244">
        <v>69414597.605000019</v>
      </c>
      <c r="AS80" s="263">
        <v>98.084209629360814</v>
      </c>
      <c r="AT80" s="244">
        <v>70770410.311000004</v>
      </c>
      <c r="AU80" s="276">
        <v>0.88975156529459642</v>
      </c>
      <c r="AV80" s="255">
        <v>67783403.340999991</v>
      </c>
      <c r="AW80" s="258">
        <v>95.779299629783637</v>
      </c>
      <c r="AX80" s="217">
        <v>2507599.6409999998</v>
      </c>
      <c r="AY80" s="258">
        <v>3.5432882612667824</v>
      </c>
      <c r="AZ80" s="217">
        <v>70291002.981999993</v>
      </c>
      <c r="BA80" s="258">
        <v>99.322587891050432</v>
      </c>
      <c r="BB80" s="244">
        <v>76157009.487000003</v>
      </c>
      <c r="BC80" s="263">
        <v>102.67906802620352</v>
      </c>
      <c r="BD80" s="244">
        <v>74169946.17400001</v>
      </c>
      <c r="BE80" s="276">
        <v>0.96068148174433754</v>
      </c>
      <c r="BF80" s="255">
        <v>73431832.49000001</v>
      </c>
      <c r="BG80" s="258">
        <v>99.004834542729185</v>
      </c>
      <c r="BH80" s="217">
        <v>613133.56000000006</v>
      </c>
      <c r="BI80" s="258">
        <v>0.8266603814995509</v>
      </c>
      <c r="BJ80" s="217">
        <v>74044966.050000012</v>
      </c>
      <c r="BK80" s="258">
        <v>99.83149492422875</v>
      </c>
      <c r="BL80" s="244">
        <v>80370534.400999993</v>
      </c>
      <c r="BM80" s="263">
        <v>96.182970704098281</v>
      </c>
      <c r="BN80" s="244">
        <v>83560045.829999998</v>
      </c>
      <c r="BO80" s="276">
        <v>1.0601810524991409</v>
      </c>
      <c r="BP80" s="255">
        <v>82499250.834000006</v>
      </c>
      <c r="BQ80" s="258">
        <v>98.730499743671587</v>
      </c>
      <c r="BR80" s="217">
        <v>644294.94799999997</v>
      </c>
      <c r="BS80" s="258">
        <v>0.77105624057554445</v>
      </c>
      <c r="BT80" s="217">
        <v>83143545.782000005</v>
      </c>
      <c r="BU80" s="263">
        <v>99.501555984247119</v>
      </c>
      <c r="BV80" s="244">
        <v>88790695.733999997</v>
      </c>
      <c r="BW80" s="375">
        <v>92.022993224557354</v>
      </c>
      <c r="BX80" s="244">
        <v>94133943.468999982</v>
      </c>
      <c r="BY80" s="217">
        <v>96487511.025999993</v>
      </c>
      <c r="BZ80" s="270">
        <v>1.1275794904029321</v>
      </c>
      <c r="CA80" s="217">
        <v>1850000</v>
      </c>
      <c r="CB80" s="385">
        <v>94637511.025999993</v>
      </c>
      <c r="CC80" s="255">
        <v>89037918.342999995</v>
      </c>
      <c r="CD80" s="270">
        <v>92.279215616835017</v>
      </c>
      <c r="CE80" s="217">
        <v>1495089.4019999937</v>
      </c>
      <c r="CF80" s="270">
        <v>1.5495159799459639</v>
      </c>
      <c r="CG80" s="217">
        <v>90533007.74499999</v>
      </c>
      <c r="CH80" s="275">
        <v>93.828731596780983</v>
      </c>
      <c r="CI80" s="244">
        <v>95811644.313000008</v>
      </c>
      <c r="CJ80" s="375">
        <v>96.49471783863342</v>
      </c>
      <c r="CK80" s="244">
        <v>97012875.758999988</v>
      </c>
      <c r="CL80" s="217">
        <v>99292113.039000005</v>
      </c>
      <c r="CM80" s="270">
        <v>0.94546162324737271</v>
      </c>
      <c r="CN80" s="217">
        <v>0</v>
      </c>
      <c r="CO80" s="385">
        <v>99292113.039000005</v>
      </c>
      <c r="CP80" s="255">
        <v>91547102.841000006</v>
      </c>
      <c r="CQ80" s="270">
        <v>92.199773012225137</v>
      </c>
      <c r="CR80" s="217">
        <v>1961906.9580000022</v>
      </c>
      <c r="CS80" s="270">
        <v>1.9758940543740906</v>
      </c>
      <c r="CT80" s="217">
        <v>93509009.79900001</v>
      </c>
      <c r="CU80" s="275">
        <v>94.175667066599232</v>
      </c>
      <c r="CV80" s="244">
        <v>102104165.03299999</v>
      </c>
      <c r="CW80" s="375">
        <v>94.723720810365293</v>
      </c>
      <c r="CX80" s="244">
        <v>104391210.21700002</v>
      </c>
      <c r="CY80" s="217">
        <v>107791548.051</v>
      </c>
      <c r="CZ80" s="270">
        <v>1.2499730273354333</v>
      </c>
      <c r="DA80" s="217">
        <v>0</v>
      </c>
      <c r="DB80" s="385">
        <v>107791548.051</v>
      </c>
      <c r="DC80" s="255">
        <v>93979296.147999987</v>
      </c>
      <c r="DD80" s="270">
        <v>87.186145711104416</v>
      </c>
      <c r="DE80" s="217">
        <v>6432341.2610000074</v>
      </c>
      <c r="DF80" s="270">
        <v>5.9673892594590434</v>
      </c>
      <c r="DG80" s="217">
        <v>100411637.40899999</v>
      </c>
      <c r="DH80" s="275">
        <v>93.153534970563456</v>
      </c>
      <c r="DI80" s="244">
        <v>113907209.44399999</v>
      </c>
      <c r="DJ80" s="375">
        <v>96.885311003182878</v>
      </c>
      <c r="DK80" s="244">
        <v>140102325.06899998</v>
      </c>
      <c r="DL80" s="217">
        <v>117569121.949</v>
      </c>
      <c r="DM80" s="270">
        <v>1.0954779288944017</v>
      </c>
      <c r="DN80" s="217">
        <v>0</v>
      </c>
      <c r="DO80" s="385">
        <v>117569121.949</v>
      </c>
      <c r="DP80" s="255">
        <v>105061622.044</v>
      </c>
      <c r="DQ80" s="270">
        <v>89.361577514863484</v>
      </c>
      <c r="DR80" s="217">
        <v>7819013.0800000038</v>
      </c>
      <c r="DS80" s="270">
        <v>6.6505668753669793</v>
      </c>
      <c r="DT80" s="217">
        <v>112880635.124</v>
      </c>
      <c r="DU80" s="275">
        <v>96.012144390230446</v>
      </c>
      <c r="DV80" s="244">
        <v>127098834.23699999</v>
      </c>
      <c r="DW80" s="375">
        <v>99.4</v>
      </c>
      <c r="DX80" s="244">
        <v>164755544.64100003</v>
      </c>
      <c r="DY80" s="217">
        <v>127813099.60600002</v>
      </c>
      <c r="DZ80" s="270">
        <v>0.90519662840760229</v>
      </c>
      <c r="EA80" s="217">
        <v>0</v>
      </c>
      <c r="EB80" s="385">
        <v>127813099.60600002</v>
      </c>
      <c r="EC80" s="255">
        <v>119073886.10600001</v>
      </c>
      <c r="ED80" s="270">
        <v>93.162505621927849</v>
      </c>
      <c r="EE80" s="217">
        <v>4670726.1769999955</v>
      </c>
      <c r="EF80" s="270">
        <v>3.6543407455089478</v>
      </c>
      <c r="EG80" s="217">
        <v>123744612.28300001</v>
      </c>
      <c r="EH80" s="275">
        <v>96.816846367436796</v>
      </c>
      <c r="EI80" s="244">
        <v>142149406.572</v>
      </c>
      <c r="EJ80" s="375">
        <v>91.88808214601319</v>
      </c>
      <c r="EK80" s="244">
        <v>124308036.344</v>
      </c>
      <c r="EL80" s="217">
        <v>154698414.91100001</v>
      </c>
      <c r="EM80" s="270">
        <v>0.98723002461278586</v>
      </c>
      <c r="EN80" s="217">
        <v>0</v>
      </c>
      <c r="EO80" s="385">
        <v>154698414.91100001</v>
      </c>
      <c r="EP80" s="255">
        <v>129853759.249</v>
      </c>
      <c r="EQ80" s="270">
        <v>83.939941675360103</v>
      </c>
      <c r="ER80" s="217">
        <v>5778663.3589999983</v>
      </c>
      <c r="ES80" s="270">
        <v>3.7354379890217606</v>
      </c>
      <c r="ET80" s="217">
        <v>135632422.60800001</v>
      </c>
      <c r="EU80" s="275">
        <v>87.675379664381879</v>
      </c>
      <c r="EV80" s="402">
        <v>168006683.831</v>
      </c>
      <c r="EW80" s="244">
        <v>197458209.99999997</v>
      </c>
      <c r="EX80" s="217">
        <v>216383160.55503997</v>
      </c>
      <c r="EY80" s="270">
        <v>1.2719121628413892</v>
      </c>
      <c r="EZ80" s="270">
        <v>0</v>
      </c>
      <c r="FA80" s="217">
        <v>216383160.55503997</v>
      </c>
      <c r="FB80" s="385">
        <v>153589069.46294001</v>
      </c>
      <c r="FC80" s="412">
        <v>70.9801396139015</v>
      </c>
      <c r="FD80" s="270">
        <v>21673506.624060005</v>
      </c>
      <c r="FE80" s="270">
        <v>10.016263080946661</v>
      </c>
      <c r="FF80" s="270">
        <v>175262576.08700001</v>
      </c>
      <c r="FG80" s="275">
        <v>80.996402694848157</v>
      </c>
      <c r="FH80" s="402">
        <v>268780552.273</v>
      </c>
      <c r="FI80" s="244">
        <v>219420876.01000002</v>
      </c>
      <c r="FJ80" s="217">
        <v>249070400.73200002</v>
      </c>
      <c r="FK80" s="270">
        <v>0</v>
      </c>
      <c r="FL80" s="270">
        <v>0</v>
      </c>
      <c r="FM80" s="217">
        <v>249070400.73200002</v>
      </c>
      <c r="FN80" s="385">
        <v>182784327.352</v>
      </c>
      <c r="FO80" s="412">
        <v>0</v>
      </c>
      <c r="FP80" s="270">
        <v>21623123.512999982</v>
      </c>
      <c r="FQ80" s="270">
        <v>0</v>
      </c>
      <c r="FR80" s="270">
        <v>204407450.86499998</v>
      </c>
      <c r="FS80" s="275">
        <v>0</v>
      </c>
      <c r="FT80" s="402">
        <v>276974129.03899997</v>
      </c>
      <c r="FU80" s="244">
        <v>252373620</v>
      </c>
      <c r="FV80" s="217">
        <v>285577420.77700001</v>
      </c>
      <c r="FW80" s="270">
        <v>0</v>
      </c>
      <c r="FX80" s="270">
        <v>0</v>
      </c>
      <c r="FY80" s="217">
        <v>285577420.77700001</v>
      </c>
      <c r="FZ80" s="432">
        <v>193910177.685</v>
      </c>
      <c r="GA80" s="412">
        <v>0</v>
      </c>
      <c r="GB80" s="270">
        <v>53039642.809</v>
      </c>
      <c r="GC80" s="270">
        <v>0</v>
      </c>
      <c r="GD80" s="270">
        <v>246949820.49400002</v>
      </c>
      <c r="GE80" s="275">
        <v>0</v>
      </c>
      <c r="GF80" s="402">
        <v>321559975.70899999</v>
      </c>
      <c r="GG80" s="244">
        <v>256308999.83099997</v>
      </c>
      <c r="GH80" s="217">
        <v>317653392.48199999</v>
      </c>
      <c r="GI80" s="270">
        <v>0</v>
      </c>
      <c r="GJ80" s="270">
        <v>0</v>
      </c>
      <c r="GK80" s="385">
        <v>317653392.48199999</v>
      </c>
      <c r="GL80" s="255">
        <v>208807016.19900003</v>
      </c>
      <c r="GM80" s="270">
        <v>0</v>
      </c>
      <c r="GN80" s="217">
        <v>62702638.832999982</v>
      </c>
      <c r="GO80" s="270">
        <v>0</v>
      </c>
      <c r="GP80" s="217">
        <v>271509655.03200001</v>
      </c>
      <c r="GQ80" s="275">
        <v>0</v>
      </c>
      <c r="GR80" s="402">
        <v>265976231.958</v>
      </c>
      <c r="GS80" s="244">
        <v>260140482</v>
      </c>
      <c r="GT80" s="217">
        <v>283834892.99400002</v>
      </c>
      <c r="GU80" s="270">
        <v>0</v>
      </c>
      <c r="GV80" s="217">
        <v>0</v>
      </c>
      <c r="GW80" s="385">
        <v>283834892.99400002</v>
      </c>
      <c r="GX80" s="255">
        <v>188786014.70999998</v>
      </c>
      <c r="GY80" s="270">
        <v>0</v>
      </c>
      <c r="GZ80" s="217">
        <v>72888041.961999983</v>
      </c>
      <c r="HA80" s="270">
        <v>0</v>
      </c>
      <c r="HB80" s="217">
        <v>261674056.67199996</v>
      </c>
      <c r="HC80" s="275">
        <v>0</v>
      </c>
      <c r="HD80" s="402">
        <v>87854936.638999999</v>
      </c>
      <c r="HE80" s="244">
        <v>253483254.602</v>
      </c>
      <c r="HF80" s="217">
        <v>303781665.72600001</v>
      </c>
      <c r="HG80" s="270">
        <v>1.5838703320158336</v>
      </c>
      <c r="HH80" s="217">
        <v>0</v>
      </c>
      <c r="HI80" s="385">
        <v>303781665.72600001</v>
      </c>
      <c r="HJ80" s="255">
        <v>210264514.23900002</v>
      </c>
      <c r="HK80" s="270">
        <v>69.215669660805318</v>
      </c>
      <c r="HL80" s="217">
        <v>78468344.162999958</v>
      </c>
      <c r="HM80" s="270">
        <v>25.830506912084534</v>
      </c>
      <c r="HN80" s="217">
        <v>288732858.40199995</v>
      </c>
      <c r="HO80" s="275">
        <v>95.046176572889834</v>
      </c>
      <c r="HP80" s="402">
        <v>87635104.547999993</v>
      </c>
      <c r="HQ80" s="244">
        <v>259592276</v>
      </c>
      <c r="HR80" s="217">
        <v>240163272.29800001</v>
      </c>
      <c r="HS80" s="270">
        <v>1.1714000648585667</v>
      </c>
      <c r="HT80" s="217">
        <v>0</v>
      </c>
      <c r="HU80" s="385">
        <v>240163272.29800001</v>
      </c>
      <c r="HV80" s="255">
        <v>190888127.882</v>
      </c>
      <c r="HW80" s="270">
        <v>79.482647806839381</v>
      </c>
      <c r="HX80" s="217">
        <v>20080048.682999998</v>
      </c>
      <c r="HY80" s="270">
        <v>8.3609989532805091</v>
      </c>
      <c r="HZ80" s="217">
        <v>210968176.565</v>
      </c>
      <c r="IA80" s="275">
        <v>87.843646760119881</v>
      </c>
      <c r="IB80" s="402">
        <v>129478741.39</v>
      </c>
      <c r="IC80" s="244">
        <v>258821575</v>
      </c>
      <c r="ID80" s="217">
        <v>283815708.08700001</v>
      </c>
      <c r="IE80" s="270">
        <v>1.1703521239063066</v>
      </c>
      <c r="IF80" s="217">
        <v>0</v>
      </c>
      <c r="IG80" s="385">
        <v>283815708.08700001</v>
      </c>
      <c r="IH80" s="255">
        <v>217642219.329</v>
      </c>
      <c r="II80" s="270">
        <v>76.684345907409963</v>
      </c>
      <c r="IJ80" s="217">
        <v>28005374.520999998</v>
      </c>
      <c r="IK80" s="270">
        <v>9.8674505050352295</v>
      </c>
      <c r="IL80" s="217">
        <v>245647593.84999999</v>
      </c>
      <c r="IM80" s="275">
        <v>86.551796412445185</v>
      </c>
      <c r="IN80" s="402">
        <v>145227427.53799999</v>
      </c>
      <c r="IO80" s="244">
        <v>284922298</v>
      </c>
      <c r="IP80" s="217">
        <v>328712303.60500002</v>
      </c>
      <c r="IQ80" s="270">
        <v>1.521304164963617</v>
      </c>
      <c r="IR80" s="217">
        <v>0</v>
      </c>
      <c r="IS80" s="385">
        <v>328712303.60500002</v>
      </c>
      <c r="IT80" s="255">
        <v>256786913.55373999</v>
      </c>
      <c r="IU80" s="270">
        <v>78.1190453589806</v>
      </c>
      <c r="IV80" s="217">
        <v>40886740.693399996</v>
      </c>
      <c r="IW80" s="270">
        <v>12.438457655826568</v>
      </c>
      <c r="IX80" s="217">
        <v>297673654.24713999</v>
      </c>
      <c r="IY80" s="275">
        <v>90.557503014807168</v>
      </c>
    </row>
    <row r="81" spans="1:259" s="216" customFormat="1" ht="14.1" customHeight="1" thickBot="1" x14ac:dyDescent="0.25">
      <c r="A81" s="213"/>
      <c r="B81" s="321" t="s">
        <v>199</v>
      </c>
      <c r="C81" s="322">
        <v>513755326.69999993</v>
      </c>
      <c r="D81" s="361">
        <v>86.691302024558496</v>
      </c>
      <c r="E81" s="322">
        <v>0</v>
      </c>
      <c r="F81" s="323">
        <v>592626151.29999995</v>
      </c>
      <c r="G81" s="330">
        <v>17.999714594892996</v>
      </c>
      <c r="H81" s="331">
        <v>412346376.29999983</v>
      </c>
      <c r="I81" s="324">
        <v>69.579510690756081</v>
      </c>
      <c r="J81" s="323">
        <v>99743603.400000006</v>
      </c>
      <c r="K81" s="324">
        <v>16.830779941317115</v>
      </c>
      <c r="L81" s="323">
        <v>512089979.69999981</v>
      </c>
      <c r="M81" s="324">
        <v>86.410290632073199</v>
      </c>
      <c r="N81" s="322">
        <v>725346900.29999983</v>
      </c>
      <c r="O81" s="325">
        <v>83.219241909544394</v>
      </c>
      <c r="P81" s="322">
        <v>871609598.52100015</v>
      </c>
      <c r="Q81" s="330">
        <v>16.856664443774612</v>
      </c>
      <c r="R81" s="331">
        <v>557993340.74800014</v>
      </c>
      <c r="S81" s="324">
        <v>64.018723714704024</v>
      </c>
      <c r="T81" s="323">
        <v>217146550.70000002</v>
      </c>
      <c r="U81" s="324">
        <v>24.913281252118772</v>
      </c>
      <c r="V81" s="323">
        <v>775139891.44799984</v>
      </c>
      <c r="W81" s="324">
        <v>88.93200496682276</v>
      </c>
      <c r="X81" s="322">
        <v>774441237.69999993</v>
      </c>
      <c r="Y81" s="325">
        <v>83.267591452516257</v>
      </c>
      <c r="Z81" s="322">
        <v>930063214.5</v>
      </c>
      <c r="AA81" s="330">
        <v>14.668435580411506</v>
      </c>
      <c r="AB81" s="331">
        <v>652261338.39999998</v>
      </c>
      <c r="AC81" s="324">
        <v>70.130860809354161</v>
      </c>
      <c r="AD81" s="323">
        <v>211716690.5</v>
      </c>
      <c r="AE81" s="324">
        <v>22.763688231000344</v>
      </c>
      <c r="AF81" s="323">
        <v>863978028.9000001</v>
      </c>
      <c r="AG81" s="324">
        <v>92.894549040354519</v>
      </c>
      <c r="AH81" s="322">
        <v>970458352.39999998</v>
      </c>
      <c r="AI81" s="325">
        <v>77.788553329456207</v>
      </c>
      <c r="AJ81" s="322">
        <v>1247559327</v>
      </c>
      <c r="AK81" s="330">
        <v>21.479388611345655</v>
      </c>
      <c r="AL81" s="331">
        <v>784823242.45099998</v>
      </c>
      <c r="AM81" s="324">
        <v>62.908691031011784</v>
      </c>
      <c r="AN81" s="323">
        <v>389443457</v>
      </c>
      <c r="AO81" s="324">
        <v>31.216427834056827</v>
      </c>
      <c r="AP81" s="323">
        <v>1174266699.451</v>
      </c>
      <c r="AQ81" s="324">
        <v>94.125118865068615</v>
      </c>
      <c r="AR81" s="322">
        <v>1137065522.3850002</v>
      </c>
      <c r="AS81" s="325">
        <v>58.949170131632002</v>
      </c>
      <c r="AT81" s="322">
        <v>1928891483.707</v>
      </c>
      <c r="AU81" s="330">
        <v>24.250731476188172</v>
      </c>
      <c r="AV81" s="331">
        <v>1021802647.1309999</v>
      </c>
      <c r="AW81" s="324">
        <v>52.973568278048987</v>
      </c>
      <c r="AX81" s="323">
        <v>776628081.49199998</v>
      </c>
      <c r="AY81" s="324">
        <v>3.5432882612667824</v>
      </c>
      <c r="AZ81" s="323">
        <v>1798430728.6230001</v>
      </c>
      <c r="BA81" s="324">
        <v>93.23649068980923</v>
      </c>
      <c r="BB81" s="322">
        <v>1606666086.3720002</v>
      </c>
      <c r="BC81" s="325">
        <v>91.382278689796522</v>
      </c>
      <c r="BD81" s="322">
        <v>1758181246.3069997</v>
      </c>
      <c r="BE81" s="330">
        <v>22.772730088206604</v>
      </c>
      <c r="BF81" s="331">
        <v>1099191058.8795998</v>
      </c>
      <c r="BG81" s="324">
        <v>62.518643125582962</v>
      </c>
      <c r="BH81" s="323">
        <v>603279075.53499997</v>
      </c>
      <c r="BI81" s="324">
        <v>34.312678331779914</v>
      </c>
      <c r="BJ81" s="323">
        <v>1702470134.4145999</v>
      </c>
      <c r="BK81" s="324">
        <v>96.83132145736289</v>
      </c>
      <c r="BL81" s="322">
        <v>1138644753.056</v>
      </c>
      <c r="BM81" s="325">
        <v>80.695246368560802</v>
      </c>
      <c r="BN81" s="322">
        <v>1411043158.4227998</v>
      </c>
      <c r="BO81" s="330">
        <v>17.902829108804902</v>
      </c>
      <c r="BP81" s="331">
        <v>941049353.00209999</v>
      </c>
      <c r="BQ81" s="324">
        <v>66.691748397969818</v>
      </c>
      <c r="BR81" s="323">
        <v>358872713.52589989</v>
      </c>
      <c r="BS81" s="324">
        <v>25.433149325285818</v>
      </c>
      <c r="BT81" s="323">
        <v>1299922066.5280001</v>
      </c>
      <c r="BU81" s="325">
        <v>92.124897723255643</v>
      </c>
      <c r="BV81" s="322">
        <v>1167407771.625</v>
      </c>
      <c r="BW81" s="376">
        <v>79.96149949940741</v>
      </c>
      <c r="BX81" s="386">
        <v>1677160134.4994001</v>
      </c>
      <c r="BY81" s="323">
        <v>1459962330.5384007</v>
      </c>
      <c r="BZ81" s="326">
        <v>17.061519808842075</v>
      </c>
      <c r="CA81" s="323">
        <v>5554272.2569999993</v>
      </c>
      <c r="CB81" s="387">
        <v>1454408058.2814</v>
      </c>
      <c r="CC81" s="331">
        <v>881018114.29429972</v>
      </c>
      <c r="CD81" s="326">
        <v>60.345263426721459</v>
      </c>
      <c r="CE81" s="323">
        <v>469521990.23099995</v>
      </c>
      <c r="CF81" s="326">
        <v>32.159870183626659</v>
      </c>
      <c r="CG81" s="323">
        <v>1350540104.5253</v>
      </c>
      <c r="CH81" s="328">
        <v>92.505133610348139</v>
      </c>
      <c r="CI81" s="322">
        <v>1243716757.4300001</v>
      </c>
      <c r="CJ81" s="376">
        <v>79.371374583690596</v>
      </c>
      <c r="CK81" s="386">
        <v>1635853813.3446</v>
      </c>
      <c r="CL81" s="323">
        <v>1566958823.5726004</v>
      </c>
      <c r="CM81" s="326">
        <v>14.920615420026767</v>
      </c>
      <c r="CN81" s="323">
        <v>0</v>
      </c>
      <c r="CO81" s="387">
        <v>1566958823.5726001</v>
      </c>
      <c r="CP81" s="331">
        <v>945276078.05780005</v>
      </c>
      <c r="CQ81" s="326">
        <v>60.325521247751126</v>
      </c>
      <c r="CR81" s="323">
        <v>565932427.74349999</v>
      </c>
      <c r="CS81" s="326">
        <v>36.116611312937877</v>
      </c>
      <c r="CT81" s="323">
        <v>1511208505.8013</v>
      </c>
      <c r="CU81" s="328">
        <v>96.442132560689004</v>
      </c>
      <c r="CV81" s="322">
        <v>1332806433.9060001</v>
      </c>
      <c r="CW81" s="376">
        <v>80.885259392182945</v>
      </c>
      <c r="CX81" s="386">
        <v>1632673482.171</v>
      </c>
      <c r="CY81" s="323">
        <v>1647774197.5750003</v>
      </c>
      <c r="CZ81" s="326">
        <v>19.107929511630477</v>
      </c>
      <c r="DA81" s="323">
        <v>0</v>
      </c>
      <c r="DB81" s="387">
        <v>1647774197.5750003</v>
      </c>
      <c r="DC81" s="331">
        <v>1006588128.7937</v>
      </c>
      <c r="DD81" s="326">
        <v>61.087746748011817</v>
      </c>
      <c r="DE81" s="323">
        <v>498025568.77240002</v>
      </c>
      <c r="DF81" s="326">
        <v>30.224139296836622</v>
      </c>
      <c r="DG81" s="323">
        <v>1504613697.5661001</v>
      </c>
      <c r="DH81" s="328">
        <v>91.31188604484845</v>
      </c>
      <c r="DI81" s="322">
        <v>1800668909.5669999</v>
      </c>
      <c r="DJ81" s="376">
        <v>82.275066680374948</v>
      </c>
      <c r="DK81" s="386">
        <v>2188876687.3533001</v>
      </c>
      <c r="DL81" s="323">
        <v>2188596110.8513002</v>
      </c>
      <c r="DM81" s="326">
        <v>20.392758701912868</v>
      </c>
      <c r="DN81" s="323">
        <v>0</v>
      </c>
      <c r="DO81" s="387">
        <v>2188596110.8513002</v>
      </c>
      <c r="DP81" s="331">
        <v>1422021143.7600002</v>
      </c>
      <c r="DQ81" s="326">
        <v>64.974123672680534</v>
      </c>
      <c r="DR81" s="323">
        <v>665632748.49429977</v>
      </c>
      <c r="DS81" s="326">
        <v>30.413685978606075</v>
      </c>
      <c r="DT81" s="323">
        <v>2087653892.2542996</v>
      </c>
      <c r="DU81" s="328">
        <v>95.387809651286588</v>
      </c>
      <c r="DV81" s="322">
        <v>2365851239.6259995</v>
      </c>
      <c r="DW81" s="376">
        <v>77.400000000000006</v>
      </c>
      <c r="DX81" s="386">
        <v>2626477359.2629995</v>
      </c>
      <c r="DY81" s="323">
        <v>3055629337.8839998</v>
      </c>
      <c r="DZ81" s="326">
        <v>21.640546883240656</v>
      </c>
      <c r="EA81" s="323">
        <v>0</v>
      </c>
      <c r="EB81" s="387">
        <v>3055629337.8839998</v>
      </c>
      <c r="EC81" s="331">
        <v>1769451313.4953001</v>
      </c>
      <c r="ED81" s="326">
        <v>57.90791741516108</v>
      </c>
      <c r="EE81" s="323">
        <v>1020055716.1417</v>
      </c>
      <c r="EF81" s="326">
        <v>33.382835525727764</v>
      </c>
      <c r="EG81" s="323">
        <v>2789507029.6370001</v>
      </c>
      <c r="EH81" s="328">
        <v>91.290752940888851</v>
      </c>
      <c r="EI81" s="322">
        <v>3184790356.9960012</v>
      </c>
      <c r="EJ81" s="376">
        <v>77.859381165745788</v>
      </c>
      <c r="EK81" s="386">
        <v>4194976839.4708996</v>
      </c>
      <c r="EL81" s="323">
        <v>4090438826.1319008</v>
      </c>
      <c r="EM81" s="326">
        <v>26.103719455189772</v>
      </c>
      <c r="EN81" s="323">
        <v>0</v>
      </c>
      <c r="EO81" s="387">
        <v>4090438826.1319008</v>
      </c>
      <c r="EP81" s="331">
        <v>2712291010.5051003</v>
      </c>
      <c r="EQ81" s="326">
        <v>66.308069275539367</v>
      </c>
      <c r="ER81" s="323">
        <v>1012534933.1257005</v>
      </c>
      <c r="ES81" s="326">
        <v>24.753699448017368</v>
      </c>
      <c r="ET81" s="323">
        <v>3724825943.6308007</v>
      </c>
      <c r="EU81" s="328">
        <v>91.061768723556753</v>
      </c>
      <c r="EV81" s="403">
        <v>3872996850.9960008</v>
      </c>
      <c r="EW81" s="421">
        <v>4928582936.5579996</v>
      </c>
      <c r="EX81" s="327">
        <v>4275804595.6090398</v>
      </c>
      <c r="EY81" s="324">
        <v>25.133415452192281</v>
      </c>
      <c r="EZ81" s="326">
        <v>0</v>
      </c>
      <c r="FA81" s="323">
        <v>4275804595.6090398</v>
      </c>
      <c r="FB81" s="387">
        <v>2913324890.1119413</v>
      </c>
      <c r="FC81" s="413">
        <v>68.13512696776948</v>
      </c>
      <c r="FD81" s="326">
        <v>1015103240.3380601</v>
      </c>
      <c r="FE81" s="324">
        <v>23.740636823780537</v>
      </c>
      <c r="FF81" s="326">
        <v>3928428130.4500017</v>
      </c>
      <c r="FG81" s="330">
        <v>91.875763791550014</v>
      </c>
      <c r="FH81" s="403">
        <v>4471260533.638999</v>
      </c>
      <c r="FI81" s="421">
        <v>5602007678.9599991</v>
      </c>
      <c r="FJ81" s="327">
        <v>4988718190.3569984</v>
      </c>
      <c r="FK81" s="324">
        <v>0</v>
      </c>
      <c r="FL81" s="326">
        <v>0</v>
      </c>
      <c r="FM81" s="323">
        <v>4988718190.3569984</v>
      </c>
      <c r="FN81" s="387">
        <v>3338620098.940001</v>
      </c>
      <c r="FO81" s="413">
        <v>0</v>
      </c>
      <c r="FP81" s="326">
        <v>1140238574.6129997</v>
      </c>
      <c r="FQ81" s="324">
        <v>0</v>
      </c>
      <c r="FR81" s="326">
        <v>4478858673.5529985</v>
      </c>
      <c r="FS81" s="330">
        <v>0</v>
      </c>
      <c r="FT81" s="403">
        <v>868272948.15199995</v>
      </c>
      <c r="FU81" s="421">
        <v>5391082908.9629993</v>
      </c>
      <c r="FV81" s="327">
        <v>5309827913.7589998</v>
      </c>
      <c r="FW81" s="324">
        <v>0</v>
      </c>
      <c r="FX81" s="326">
        <v>0</v>
      </c>
      <c r="FY81" s="323">
        <v>5309827913.7589998</v>
      </c>
      <c r="FZ81" s="433">
        <v>3660879545.3644996</v>
      </c>
      <c r="GA81" s="413">
        <v>0</v>
      </c>
      <c r="GB81" s="326">
        <v>937953034.80679941</v>
      </c>
      <c r="GC81" s="324">
        <v>0</v>
      </c>
      <c r="GD81" s="326">
        <v>4598832580.1712999</v>
      </c>
      <c r="GE81" s="330">
        <v>0</v>
      </c>
      <c r="GF81" s="403">
        <v>4101838085.6007004</v>
      </c>
      <c r="GG81" s="421">
        <v>5833916438.8290005</v>
      </c>
      <c r="GH81" s="327">
        <v>4804080109.8789988</v>
      </c>
      <c r="GI81" s="324">
        <v>0</v>
      </c>
      <c r="GJ81" s="326">
        <v>0</v>
      </c>
      <c r="GK81" s="387">
        <v>4804080109.8789988</v>
      </c>
      <c r="GL81" s="331">
        <v>3291225744.7485003</v>
      </c>
      <c r="GM81" s="324">
        <v>0</v>
      </c>
      <c r="GN81" s="329">
        <v>781512500.40939951</v>
      </c>
      <c r="GO81" s="324">
        <v>0</v>
      </c>
      <c r="GP81" s="329">
        <v>4072738245.1579008</v>
      </c>
      <c r="GQ81" s="330">
        <v>0</v>
      </c>
      <c r="GR81" s="403">
        <v>4096756029.1409988</v>
      </c>
      <c r="GS81" s="421">
        <v>5280013249.1130009</v>
      </c>
      <c r="GT81" s="327">
        <v>5139468408.6711998</v>
      </c>
      <c r="GU81" s="324">
        <v>0</v>
      </c>
      <c r="GV81" s="329">
        <v>0</v>
      </c>
      <c r="GW81" s="387">
        <v>5139468408.6711998</v>
      </c>
      <c r="GX81" s="331">
        <v>3314941031.3000994</v>
      </c>
      <c r="GY81" s="324">
        <v>0</v>
      </c>
      <c r="GZ81" s="329">
        <v>997816860.3997997</v>
      </c>
      <c r="HA81" s="324">
        <v>0</v>
      </c>
      <c r="HB81" s="329">
        <v>4312757891.6999006</v>
      </c>
      <c r="HC81" s="330">
        <v>0</v>
      </c>
      <c r="HD81" s="403">
        <v>1906883737.2900002</v>
      </c>
      <c r="HE81" s="421">
        <v>0</v>
      </c>
      <c r="HF81" s="327">
        <v>0</v>
      </c>
      <c r="HG81" s="324">
        <v>0</v>
      </c>
      <c r="HH81" s="329">
        <v>0</v>
      </c>
      <c r="HI81" s="387">
        <v>0</v>
      </c>
      <c r="HJ81" s="331">
        <v>0</v>
      </c>
      <c r="HK81" s="324">
        <v>0</v>
      </c>
      <c r="HL81" s="329">
        <v>0</v>
      </c>
      <c r="HM81" s="324">
        <v>0</v>
      </c>
      <c r="HN81" s="329">
        <v>0</v>
      </c>
      <c r="HO81" s="330">
        <v>0</v>
      </c>
      <c r="HP81" s="403">
        <v>2386368348.8519993</v>
      </c>
      <c r="HQ81" s="421">
        <v>6767564968</v>
      </c>
      <c r="HR81" s="327">
        <v>6361673247.9639997</v>
      </c>
      <c r="HS81" s="324">
        <v>31.029159387982308</v>
      </c>
      <c r="HT81" s="329">
        <v>0</v>
      </c>
      <c r="HU81" s="387">
        <v>6361673247.9639997</v>
      </c>
      <c r="HV81" s="331">
        <v>3657601195.6090007</v>
      </c>
      <c r="HW81" s="324">
        <v>57.494326618859048</v>
      </c>
      <c r="HX81" s="329">
        <v>1542763434.9739995</v>
      </c>
      <c r="HY81" s="324">
        <v>24.250906559335597</v>
      </c>
      <c r="HZ81" s="329">
        <v>5200364630.5830002</v>
      </c>
      <c r="IA81" s="330">
        <v>81.745233178194638</v>
      </c>
      <c r="IB81" s="403">
        <v>2246511793.02073</v>
      </c>
      <c r="IC81" s="421">
        <v>5760755609</v>
      </c>
      <c r="ID81" s="327">
        <v>5785975072.7699995</v>
      </c>
      <c r="IE81" s="324">
        <v>23.859243947165748</v>
      </c>
      <c r="IF81" s="329">
        <v>0</v>
      </c>
      <c r="IG81" s="387">
        <v>5785975072.7699995</v>
      </c>
      <c r="IH81" s="331">
        <v>3852530126.2729998</v>
      </c>
      <c r="II81" s="324">
        <v>66.583939229254668</v>
      </c>
      <c r="IJ81" s="329">
        <v>1033000709.1008797</v>
      </c>
      <c r="IK81" s="324">
        <v>17.853528508313069</v>
      </c>
      <c r="IL81" s="329">
        <v>4885530835.3738794</v>
      </c>
      <c r="IM81" s="330">
        <v>84.437467737567729</v>
      </c>
      <c r="IN81" s="403">
        <v>2320589653.7131896</v>
      </c>
      <c r="IO81" s="421">
        <v>6594741340</v>
      </c>
      <c r="IP81" s="327">
        <v>6342963120.5219994</v>
      </c>
      <c r="IQ81" s="324">
        <v>29.355689177537553</v>
      </c>
      <c r="IR81" s="329">
        <v>0</v>
      </c>
      <c r="IS81" s="387">
        <v>6342963120.5219994</v>
      </c>
      <c r="IT81" s="331">
        <v>4368909447.0107393</v>
      </c>
      <c r="IU81" s="324">
        <v>68.878052165802231</v>
      </c>
      <c r="IV81" s="329">
        <v>972936186.50839996</v>
      </c>
      <c r="IW81" s="324">
        <v>15.338827737474398</v>
      </c>
      <c r="IX81" s="329">
        <v>5341845633.5191393</v>
      </c>
      <c r="IY81" s="330">
        <v>84.21687990327662</v>
      </c>
    </row>
    <row r="82" spans="1:259" s="216" customFormat="1" ht="14.1" customHeight="1" thickBot="1" x14ac:dyDescent="0.25">
      <c r="A82" s="213"/>
      <c r="B82" s="332" t="s">
        <v>265</v>
      </c>
      <c r="C82" s="333">
        <v>1348385530.9000001</v>
      </c>
      <c r="D82" s="362">
        <v>89.169896893353425</v>
      </c>
      <c r="E82" s="333">
        <v>0</v>
      </c>
      <c r="F82" s="334">
        <v>1512153291.5</v>
      </c>
      <c r="G82" s="341">
        <v>45.928327008555407</v>
      </c>
      <c r="H82" s="342">
        <v>1141784711.8999996</v>
      </c>
      <c r="I82" s="335">
        <v>75.50720673083292</v>
      </c>
      <c r="J82" s="334">
        <v>263487813.79999998</v>
      </c>
      <c r="K82" s="335">
        <v>17.424676141043204</v>
      </c>
      <c r="L82" s="334">
        <v>1405272525.6999996</v>
      </c>
      <c r="M82" s="335">
        <v>92.931882871876127</v>
      </c>
      <c r="N82" s="333">
        <v>2044848805.5</v>
      </c>
      <c r="O82" s="336">
        <v>83.707542032318528</v>
      </c>
      <c r="P82" s="333">
        <v>2442848942.7040005</v>
      </c>
      <c r="Q82" s="341">
        <v>47.243955302769422</v>
      </c>
      <c r="R82" s="342">
        <v>1797398375.3799999</v>
      </c>
      <c r="S82" s="335">
        <v>73.577958258460768</v>
      </c>
      <c r="T82" s="334">
        <v>474489431.13</v>
      </c>
      <c r="U82" s="335">
        <v>19.423609165320944</v>
      </c>
      <c r="V82" s="334">
        <v>2271887806.5099998</v>
      </c>
      <c r="W82" s="335">
        <v>93.001567423781722</v>
      </c>
      <c r="X82" s="333">
        <v>2490905263.6999998</v>
      </c>
      <c r="Y82" s="336">
        <v>85.576773254163143</v>
      </c>
      <c r="Z82" s="333">
        <v>2910725853.5</v>
      </c>
      <c r="AA82" s="341">
        <v>45.906336266891515</v>
      </c>
      <c r="AB82" s="342">
        <v>2340264407.5999999</v>
      </c>
      <c r="AC82" s="335">
        <v>80.401402446951536</v>
      </c>
      <c r="AD82" s="334">
        <v>389180036.5</v>
      </c>
      <c r="AE82" s="335">
        <v>13.370549343629554</v>
      </c>
      <c r="AF82" s="334">
        <v>2729444444.1000004</v>
      </c>
      <c r="AG82" s="335">
        <v>93.771951790581113</v>
      </c>
      <c r="AH82" s="333">
        <v>3053049186.4000001</v>
      </c>
      <c r="AI82" s="336">
        <v>81.619917277864971</v>
      </c>
      <c r="AJ82" s="333">
        <v>3740568832</v>
      </c>
      <c r="AK82" s="341">
        <v>64.401852345748452</v>
      </c>
      <c r="AL82" s="342">
        <v>2634928411.4576902</v>
      </c>
      <c r="AM82" s="335">
        <v>70.441917521107399</v>
      </c>
      <c r="AN82" s="334">
        <v>895211757.20799994</v>
      </c>
      <c r="AO82" s="335">
        <v>23.932503247891042</v>
      </c>
      <c r="AP82" s="334">
        <v>3530140168.6656904</v>
      </c>
      <c r="AQ82" s="335">
        <v>94.374420768998448</v>
      </c>
      <c r="AR82" s="333">
        <v>4330699269.7869997</v>
      </c>
      <c r="AS82" s="336">
        <v>80.366233354933527</v>
      </c>
      <c r="AT82" s="333">
        <v>5388705043.1499996</v>
      </c>
      <c r="AU82" s="341">
        <v>67.748777009822732</v>
      </c>
      <c r="AV82" s="342">
        <v>3365966347.9139991</v>
      </c>
      <c r="AW82" s="335">
        <v>62.463362179986817</v>
      </c>
      <c r="AX82" s="334">
        <v>1841260231.8389997</v>
      </c>
      <c r="AY82" s="335">
        <v>40.262922411760222</v>
      </c>
      <c r="AZ82" s="334">
        <v>5207226579.7530003</v>
      </c>
      <c r="BA82" s="335">
        <v>96.632243517805989</v>
      </c>
      <c r="BB82" s="333">
        <v>4412808328.9940004</v>
      </c>
      <c r="BC82" s="336">
        <v>84.688863637084694</v>
      </c>
      <c r="BD82" s="333">
        <v>5210612280.6229992</v>
      </c>
      <c r="BE82" s="341">
        <v>67.490122141936865</v>
      </c>
      <c r="BF82" s="342">
        <v>3674522252.4145994</v>
      </c>
      <c r="BG82" s="335">
        <v>70.519970677520078</v>
      </c>
      <c r="BH82" s="334">
        <v>1421603100.6289997</v>
      </c>
      <c r="BI82" s="335">
        <v>27.2828417097084</v>
      </c>
      <c r="BJ82" s="334">
        <v>5096125353.0435991</v>
      </c>
      <c r="BK82" s="335">
        <v>97.802812387228471</v>
      </c>
      <c r="BL82" s="333">
        <v>3917081564.5419998</v>
      </c>
      <c r="BM82" s="336">
        <v>83.124978777611346</v>
      </c>
      <c r="BN82" s="333">
        <v>4712279776.962801</v>
      </c>
      <c r="BO82" s="341">
        <v>59.156087164086323</v>
      </c>
      <c r="BP82" s="342">
        <v>3629889355.531301</v>
      </c>
      <c r="BQ82" s="335">
        <v>77.165687257928553</v>
      </c>
      <c r="BR82" s="334">
        <v>907535858.44270015</v>
      </c>
      <c r="BS82" s="335">
        <v>19.12736078757494</v>
      </c>
      <c r="BT82" s="334">
        <v>4537425213.974</v>
      </c>
      <c r="BU82" s="336">
        <v>96.293048045503483</v>
      </c>
      <c r="BV82" s="333">
        <v>4455614255.7320004</v>
      </c>
      <c r="BW82" s="377">
        <v>89.353803408561717</v>
      </c>
      <c r="BX82" s="388">
        <v>5460974453.1267986</v>
      </c>
      <c r="BY82" s="334">
        <v>4986485281.8398008</v>
      </c>
      <c r="BZ82" s="337">
        <v>57.616170627136455</v>
      </c>
      <c r="CA82" s="334">
        <v>43797446.612399988</v>
      </c>
      <c r="CB82" s="389">
        <v>4942687835.2274008</v>
      </c>
      <c r="CC82" s="342">
        <v>3674994723.283299</v>
      </c>
      <c r="CD82" s="337">
        <v>73.800071442090527</v>
      </c>
      <c r="CE82" s="334">
        <v>1098095735.3900003</v>
      </c>
      <c r="CF82" s="337">
        <v>21.927583117259459</v>
      </c>
      <c r="CG82" s="334">
        <v>4773090458.6732998</v>
      </c>
      <c r="CH82" s="339">
        <v>95.727654559349986</v>
      </c>
      <c r="CI82" s="333">
        <v>5048146493.6389999</v>
      </c>
      <c r="CJ82" s="377">
        <v>90.44095795586145</v>
      </c>
      <c r="CK82" s="388">
        <v>5389359809.4366007</v>
      </c>
      <c r="CL82" s="334">
        <v>5581703917.9336014</v>
      </c>
      <c r="CM82" s="337">
        <v>53.149104044778539</v>
      </c>
      <c r="CN82" s="334">
        <v>0</v>
      </c>
      <c r="CO82" s="389">
        <v>5640082404.3546019</v>
      </c>
      <c r="CP82" s="342">
        <v>3916436041.8264008</v>
      </c>
      <c r="CQ82" s="337">
        <v>69.59075464325997</v>
      </c>
      <c r="CR82" s="334">
        <v>1592613999.8968997</v>
      </c>
      <c r="CS82" s="337">
        <v>28.119457347478932</v>
      </c>
      <c r="CT82" s="334">
        <v>5509050041.7233</v>
      </c>
      <c r="CU82" s="339">
        <v>97.710211990738898</v>
      </c>
      <c r="CV82" s="333">
        <v>5448634853.5040007</v>
      </c>
      <c r="CW82" s="377">
        <v>93.013656818535466</v>
      </c>
      <c r="CX82" s="388">
        <v>6043660929.7139988</v>
      </c>
      <c r="CY82" s="334">
        <v>5857886938.1879997</v>
      </c>
      <c r="CZ82" s="337">
        <v>67.929265348811512</v>
      </c>
      <c r="DA82" s="334">
        <v>0</v>
      </c>
      <c r="DB82" s="389">
        <v>5857886938.1879997</v>
      </c>
      <c r="DC82" s="342">
        <v>4472164095.4066982</v>
      </c>
      <c r="DD82" s="337">
        <v>76.344322493702094</v>
      </c>
      <c r="DE82" s="334">
        <v>1204574630.6842999</v>
      </c>
      <c r="DF82" s="337">
        <v>20.563296004086194</v>
      </c>
      <c r="DG82" s="334">
        <v>5676738726.0910006</v>
      </c>
      <c r="DH82" s="339">
        <v>96.907618497788334</v>
      </c>
      <c r="DI82" s="333">
        <v>7749440309.5550003</v>
      </c>
      <c r="DJ82" s="377">
        <v>102.26627992536001</v>
      </c>
      <c r="DK82" s="388">
        <v>7683901762.3993006</v>
      </c>
      <c r="DL82" s="334">
        <v>7577708229.1553001</v>
      </c>
      <c r="DM82" s="337">
        <v>70.607077598504759</v>
      </c>
      <c r="DN82" s="334">
        <v>0</v>
      </c>
      <c r="DO82" s="389">
        <v>7577708229.1553001</v>
      </c>
      <c r="DP82" s="342">
        <v>5823984807.1065006</v>
      </c>
      <c r="DQ82" s="337">
        <v>76.856809882157606</v>
      </c>
      <c r="DR82" s="334">
        <v>1594227222.8886003</v>
      </c>
      <c r="DS82" s="337">
        <v>21.038382248009984</v>
      </c>
      <c r="DT82" s="334">
        <v>7418212029.9951019</v>
      </c>
      <c r="DU82" s="339">
        <v>97.895192130167601</v>
      </c>
      <c r="DV82" s="333">
        <v>9189677322.2199993</v>
      </c>
      <c r="DW82" s="377">
        <v>90.3</v>
      </c>
      <c r="DX82" s="388">
        <v>9130599024.0141983</v>
      </c>
      <c r="DY82" s="334">
        <v>10177309616.381199</v>
      </c>
      <c r="DZ82" s="337">
        <v>72.077638203025501</v>
      </c>
      <c r="EA82" s="334">
        <v>0</v>
      </c>
      <c r="EB82" s="389">
        <v>10177309616.381199</v>
      </c>
      <c r="EC82" s="342">
        <v>7754255289.1053963</v>
      </c>
      <c r="ED82" s="337">
        <v>76.191602509805719</v>
      </c>
      <c r="EE82" s="334">
        <v>2000676386.1235013</v>
      </c>
      <c r="EF82" s="337">
        <v>19.658204982810503</v>
      </c>
      <c r="EG82" s="334">
        <v>9754931675.2288971</v>
      </c>
      <c r="EH82" s="339">
        <v>95.849807492616208</v>
      </c>
      <c r="EI82" s="333">
        <v>10798126962.714001</v>
      </c>
      <c r="EJ82" s="377">
        <v>91.618014203080833</v>
      </c>
      <c r="EK82" s="388">
        <v>11899242717.566898</v>
      </c>
      <c r="EL82" s="334">
        <v>11786030353.159101</v>
      </c>
      <c r="EM82" s="337">
        <v>75.214235661886804</v>
      </c>
      <c r="EN82" s="334">
        <v>0</v>
      </c>
      <c r="EO82" s="389">
        <v>11786030353.159101</v>
      </c>
      <c r="EP82" s="342">
        <v>8999977763.7760983</v>
      </c>
      <c r="EQ82" s="337">
        <v>76.361399844552096</v>
      </c>
      <c r="ER82" s="334">
        <v>2119098207.6517005</v>
      </c>
      <c r="ES82" s="337">
        <v>17.979745038444619</v>
      </c>
      <c r="ET82" s="334">
        <v>11119075971.427799</v>
      </c>
      <c r="EU82" s="339">
        <v>94.34114488299673</v>
      </c>
      <c r="EV82" s="404">
        <v>11571162075.542002</v>
      </c>
      <c r="EW82" s="422">
        <v>13113186213.4995</v>
      </c>
      <c r="EX82" s="338">
        <v>12250760704.670536</v>
      </c>
      <c r="EY82" s="335">
        <v>72.010647706415853</v>
      </c>
      <c r="EZ82" s="337">
        <v>0</v>
      </c>
      <c r="FA82" s="334">
        <v>12250760704.670536</v>
      </c>
      <c r="FB82" s="389">
        <v>9701553820.1343422</v>
      </c>
      <c r="FC82" s="414">
        <v>79.191440058376756</v>
      </c>
      <c r="FD82" s="337">
        <v>1836190449.0511613</v>
      </c>
      <c r="FE82" s="335">
        <v>14.988379034708627</v>
      </c>
      <c r="FF82" s="337">
        <v>11537744269.185503</v>
      </c>
      <c r="FG82" s="341">
        <v>94.179819093085385</v>
      </c>
      <c r="FH82" s="404">
        <v>12825905566.295998</v>
      </c>
      <c r="FI82" s="422">
        <v>14757831938.255999</v>
      </c>
      <c r="FJ82" s="338">
        <v>13972499785.299999</v>
      </c>
      <c r="FK82" s="335">
        <v>0</v>
      </c>
      <c r="FL82" s="337">
        <v>0</v>
      </c>
      <c r="FM82" s="334">
        <v>13972499785.299999</v>
      </c>
      <c r="FN82" s="389">
        <v>11045535800.357201</v>
      </c>
      <c r="FO82" s="414">
        <v>0</v>
      </c>
      <c r="FP82" s="337">
        <v>2015752340.7305002</v>
      </c>
      <c r="FQ82" s="335">
        <v>0</v>
      </c>
      <c r="FR82" s="337">
        <v>13061288141.087698</v>
      </c>
      <c r="FS82" s="341">
        <v>0</v>
      </c>
      <c r="FT82" s="404">
        <v>9292513892.1520004</v>
      </c>
      <c r="FU82" s="422">
        <v>11112585136.1574</v>
      </c>
      <c r="FV82" s="338">
        <v>10712300261.641899</v>
      </c>
      <c r="FW82" s="335">
        <v>0</v>
      </c>
      <c r="FX82" s="337">
        <v>0</v>
      </c>
      <c r="FY82" s="334">
        <v>10712300261.641899</v>
      </c>
      <c r="FZ82" s="434">
        <v>8462783915.9295006</v>
      </c>
      <c r="GA82" s="414">
        <v>0</v>
      </c>
      <c r="GB82" s="337">
        <v>1392606314.725199</v>
      </c>
      <c r="GC82" s="335">
        <v>0</v>
      </c>
      <c r="GD82" s="337">
        <v>9855390230.6547012</v>
      </c>
      <c r="GE82" s="341">
        <v>0</v>
      </c>
      <c r="GF82" s="404">
        <v>13563255141.779701</v>
      </c>
      <c r="GG82" s="422">
        <v>12205103263.828001</v>
      </c>
      <c r="GH82" s="338">
        <v>10863972064.667999</v>
      </c>
      <c r="GI82" s="335">
        <v>0</v>
      </c>
      <c r="GJ82" s="337">
        <v>0</v>
      </c>
      <c r="GK82" s="389">
        <v>10863972064.667999</v>
      </c>
      <c r="GL82" s="342">
        <v>8464794394.4524994</v>
      </c>
      <c r="GM82" s="335">
        <v>0</v>
      </c>
      <c r="GN82" s="340">
        <v>1305689287.9203997</v>
      </c>
      <c r="GO82" s="335">
        <v>0</v>
      </c>
      <c r="GP82" s="340">
        <v>9770483682.3729019</v>
      </c>
      <c r="GQ82" s="341">
        <v>0</v>
      </c>
      <c r="GR82" s="404">
        <v>13710989708.758999</v>
      </c>
      <c r="GS82" s="422">
        <v>15148675138.104002</v>
      </c>
      <c r="GT82" s="338">
        <v>15006861694.237494</v>
      </c>
      <c r="GU82" s="335">
        <v>0</v>
      </c>
      <c r="GV82" s="340">
        <v>0</v>
      </c>
      <c r="GW82" s="389">
        <v>15006861694.237494</v>
      </c>
      <c r="GX82" s="342">
        <v>8377901516.5190992</v>
      </c>
      <c r="GY82" s="335">
        <v>0</v>
      </c>
      <c r="GZ82" s="340">
        <v>1546902374.7676997</v>
      </c>
      <c r="HA82" s="335">
        <v>0</v>
      </c>
      <c r="HB82" s="340">
        <v>9924803891.2868004</v>
      </c>
      <c r="HC82" s="341">
        <v>0</v>
      </c>
      <c r="HD82" s="404">
        <v>12272020334.821001</v>
      </c>
      <c r="HE82" s="422">
        <v>13660944943.602001</v>
      </c>
      <c r="HF82" s="338">
        <v>12747259713.526001</v>
      </c>
      <c r="HG82" s="335">
        <v>66.462228477491919</v>
      </c>
      <c r="HH82" s="340">
        <v>0</v>
      </c>
      <c r="HI82" s="389">
        <v>12747259713.526001</v>
      </c>
      <c r="HJ82" s="342">
        <v>8551282190.4074993</v>
      </c>
      <c r="HK82" s="335">
        <v>67.083297764254482</v>
      </c>
      <c r="HL82" s="340">
        <v>2492013618.7985001</v>
      </c>
      <c r="HM82" s="335">
        <v>19.549406498357033</v>
      </c>
      <c r="HN82" s="340">
        <v>11043295809.205999</v>
      </c>
      <c r="HO82" s="341">
        <v>86.632704262611497</v>
      </c>
      <c r="HP82" s="404">
        <v>13628884648.940022</v>
      </c>
      <c r="HQ82" s="422">
        <v>14730328933</v>
      </c>
      <c r="HR82" s="338">
        <v>13953302586.688</v>
      </c>
      <c r="HS82" s="335">
        <v>68.057448579216612</v>
      </c>
      <c r="HT82" s="340">
        <v>0</v>
      </c>
      <c r="HU82" s="389">
        <v>13953302586.688</v>
      </c>
      <c r="HV82" s="342">
        <v>9685987268.9857311</v>
      </c>
      <c r="HW82" s="335">
        <v>69.417166357637399</v>
      </c>
      <c r="HX82" s="340">
        <v>2254809654.7614326</v>
      </c>
      <c r="HY82" s="335">
        <v>16.159684352524611</v>
      </c>
      <c r="HZ82" s="340">
        <v>11940796923.747164</v>
      </c>
      <c r="IA82" s="341">
        <v>85.576850710162006</v>
      </c>
      <c r="IB82" s="404">
        <v>14580805530.049831</v>
      </c>
      <c r="IC82" s="422">
        <v>17302281100</v>
      </c>
      <c r="ID82" s="338">
        <v>16014459033.926998</v>
      </c>
      <c r="IE82" s="335">
        <v>66.037768909611287</v>
      </c>
      <c r="IF82" s="340">
        <v>0</v>
      </c>
      <c r="IG82" s="389">
        <v>16014459033.926998</v>
      </c>
      <c r="IH82" s="342">
        <v>11758768275.204758</v>
      </c>
      <c r="II82" s="335">
        <v>73.425947453445275</v>
      </c>
      <c r="IJ82" s="340">
        <v>1949846937.6430626</v>
      </c>
      <c r="IK82" s="335">
        <v>12.175540450740591</v>
      </c>
      <c r="IL82" s="340">
        <v>13708615212.84782</v>
      </c>
      <c r="IM82" s="341">
        <v>85.601487904185873</v>
      </c>
      <c r="IN82" s="404">
        <v>14813985877.114239</v>
      </c>
      <c r="IO82" s="422">
        <v>16686698215</v>
      </c>
      <c r="IP82" s="338">
        <v>14898090803.364998</v>
      </c>
      <c r="IQ82" s="335">
        <v>68.949434933230719</v>
      </c>
      <c r="IR82" s="340">
        <v>0</v>
      </c>
      <c r="IS82" s="389">
        <v>14898090803.364998</v>
      </c>
      <c r="IT82" s="342">
        <v>11606044176.455372</v>
      </c>
      <c r="IU82" s="335">
        <v>77.902895945794214</v>
      </c>
      <c r="IV82" s="340">
        <v>1791658279.9457664</v>
      </c>
      <c r="IW82" s="335">
        <v>12.026093165851082</v>
      </c>
      <c r="IX82" s="340">
        <v>13397702456.401138</v>
      </c>
      <c r="IY82" s="341">
        <v>89.928989111645294</v>
      </c>
    </row>
    <row r="83" spans="1:259" ht="14.1" customHeight="1" x14ac:dyDescent="0.2">
      <c r="A83" s="202">
        <v>240</v>
      </c>
      <c r="B83" s="252" t="s">
        <v>157</v>
      </c>
      <c r="C83" s="241">
        <v>37873261.799999997</v>
      </c>
      <c r="D83" s="240">
        <v>90.988549218404671</v>
      </c>
      <c r="E83" s="241">
        <v>0</v>
      </c>
      <c r="F83" s="212">
        <v>41624206.700000003</v>
      </c>
      <c r="G83" s="367">
        <v>1.2642436368953953</v>
      </c>
      <c r="H83" s="234">
        <v>35782537.200000003</v>
      </c>
      <c r="I83" s="256">
        <v>85.965691689686906</v>
      </c>
      <c r="J83" s="212">
        <v>2348390.7999999998</v>
      </c>
      <c r="K83" s="256">
        <v>5.6418872242434821</v>
      </c>
      <c r="L83" s="212">
        <v>38130928</v>
      </c>
      <c r="M83" s="256">
        <v>91.607578913930382</v>
      </c>
      <c r="N83" s="241">
        <v>52557237.5</v>
      </c>
      <c r="O83" s="262">
        <v>85.978374731908204</v>
      </c>
      <c r="P83" s="241">
        <v>61128438.00999999</v>
      </c>
      <c r="Q83" s="367">
        <v>1.2191567405339243</v>
      </c>
      <c r="R83" s="234">
        <v>47814581.120000005</v>
      </c>
      <c r="S83" s="256">
        <v>78.219864070758732</v>
      </c>
      <c r="T83" s="212">
        <v>3875684</v>
      </c>
      <c r="U83" s="256">
        <v>6.3402307112214746</v>
      </c>
      <c r="V83" s="212">
        <v>51690265.120000005</v>
      </c>
      <c r="W83" s="256">
        <v>84.560094781980197</v>
      </c>
      <c r="X83" s="241">
        <v>51874905</v>
      </c>
      <c r="Y83" s="262">
        <v>96.535916507063419</v>
      </c>
      <c r="Z83" s="241">
        <v>53736378</v>
      </c>
      <c r="AA83" s="367">
        <v>0.87012351237435981</v>
      </c>
      <c r="AB83" s="234">
        <v>47261104.710000001</v>
      </c>
      <c r="AC83" s="256">
        <v>87.949926044513077</v>
      </c>
      <c r="AD83" s="212">
        <v>4253593</v>
      </c>
      <c r="AE83" s="256">
        <v>7.9156674832084883</v>
      </c>
      <c r="AF83" s="212">
        <v>51514697.710000001</v>
      </c>
      <c r="AG83" s="256">
        <v>95.865593527721572</v>
      </c>
      <c r="AH83" s="241">
        <v>69361255</v>
      </c>
      <c r="AI83" s="262">
        <v>90.063679686579917</v>
      </c>
      <c r="AJ83" s="241">
        <v>77013570</v>
      </c>
      <c r="AK83" s="367">
        <v>1.3891012773412834</v>
      </c>
      <c r="AL83" s="234">
        <v>67524219</v>
      </c>
      <c r="AM83" s="256">
        <v>87.678339025187384</v>
      </c>
      <c r="AN83" s="212">
        <v>5744917</v>
      </c>
      <c r="AO83" s="256">
        <v>7.4596165325149846</v>
      </c>
      <c r="AP83" s="212">
        <v>73269136</v>
      </c>
      <c r="AQ83" s="256">
        <v>95.137955557702355</v>
      </c>
      <c r="AR83" s="241">
        <v>93934950.109999999</v>
      </c>
      <c r="AS83" s="262">
        <v>90.05590691214681</v>
      </c>
      <c r="AT83" s="241">
        <v>104307372.31</v>
      </c>
      <c r="AU83" s="367">
        <v>1.3113905568265929</v>
      </c>
      <c r="AV83" s="234">
        <v>89263277.000000015</v>
      </c>
      <c r="AW83" s="256">
        <v>85.577150515028649</v>
      </c>
      <c r="AX83" s="212">
        <v>8865041.6500000004</v>
      </c>
      <c r="AY83" s="256">
        <v>8.4989598085677258</v>
      </c>
      <c r="AZ83" s="212">
        <v>98128318.650000021</v>
      </c>
      <c r="BA83" s="256">
        <v>94.076110323596367</v>
      </c>
      <c r="BB83" s="241">
        <v>89986215.649999991</v>
      </c>
      <c r="BC83" s="262">
        <v>91.709150125098589</v>
      </c>
      <c r="BD83" s="241">
        <v>98121305.810000002</v>
      </c>
      <c r="BE83" s="367">
        <v>1.2709099348016477</v>
      </c>
      <c r="BF83" s="234">
        <v>81773014.213</v>
      </c>
      <c r="BG83" s="256">
        <v>83.33869340400291</v>
      </c>
      <c r="BH83" s="212">
        <v>8163836.8399999999</v>
      </c>
      <c r="BI83" s="256">
        <v>8.3201469574898219</v>
      </c>
      <c r="BJ83" s="212">
        <v>89936851.053000003</v>
      </c>
      <c r="BK83" s="256">
        <v>91.65884036149275</v>
      </c>
      <c r="BL83" s="241">
        <v>103156284.63599998</v>
      </c>
      <c r="BM83" s="262">
        <v>85.379801247636607</v>
      </c>
      <c r="BN83" s="241">
        <v>120820478.765</v>
      </c>
      <c r="BO83" s="367">
        <v>1.5329285793012328</v>
      </c>
      <c r="BP83" s="234">
        <v>99485976.49000001</v>
      </c>
      <c r="BQ83" s="256">
        <v>82.34198167969825</v>
      </c>
      <c r="BR83" s="212">
        <v>5721223.7010000013</v>
      </c>
      <c r="BS83" s="256">
        <v>4.7353095762250526</v>
      </c>
      <c r="BT83" s="212">
        <v>105207200.19100001</v>
      </c>
      <c r="BU83" s="262">
        <v>87.077291255923299</v>
      </c>
      <c r="BV83" s="241">
        <v>97484161.789999992</v>
      </c>
      <c r="BW83" s="373">
        <v>82.687629137212099</v>
      </c>
      <c r="BX83" s="241">
        <v>130249599.13599999</v>
      </c>
      <c r="BY83" s="212">
        <v>117894493.78</v>
      </c>
      <c r="BZ83" s="269">
        <v>1.3777473561520581</v>
      </c>
      <c r="CA83" s="212">
        <v>0</v>
      </c>
      <c r="CB83" s="242">
        <v>117894493.78</v>
      </c>
      <c r="CC83" s="234">
        <v>99507018.763999999</v>
      </c>
      <c r="CD83" s="269">
        <v>84.403448857999749</v>
      </c>
      <c r="CE83" s="212">
        <v>6383445.3919999897</v>
      </c>
      <c r="CF83" s="269">
        <v>5.4145407366623752</v>
      </c>
      <c r="CG83" s="212">
        <v>105890464.15599999</v>
      </c>
      <c r="CH83" s="274">
        <v>89.817989594662123</v>
      </c>
      <c r="CI83" s="241">
        <v>97110704.766000003</v>
      </c>
      <c r="CJ83" s="373">
        <v>79.602755575271033</v>
      </c>
      <c r="CK83" s="241">
        <v>129753453.279</v>
      </c>
      <c r="CL83" s="212">
        <v>121994149.655</v>
      </c>
      <c r="CM83" s="269">
        <v>1.1616309012801007</v>
      </c>
      <c r="CN83" s="212">
        <v>0</v>
      </c>
      <c r="CO83" s="242">
        <v>121994149.655</v>
      </c>
      <c r="CP83" s="234">
        <v>89567196.468999997</v>
      </c>
      <c r="CQ83" s="269">
        <v>73.419255531758225</v>
      </c>
      <c r="CR83" s="212">
        <v>10500960.111</v>
      </c>
      <c r="CS83" s="269">
        <v>8.607757126630057</v>
      </c>
      <c r="CT83" s="212">
        <v>100068156.58</v>
      </c>
      <c r="CU83" s="274">
        <v>82.027012658388287</v>
      </c>
      <c r="CV83" s="241">
        <v>98365023.958000004</v>
      </c>
      <c r="CW83" s="373">
        <v>75.437199418148353</v>
      </c>
      <c r="CX83" s="241">
        <v>119182557.499</v>
      </c>
      <c r="CY83" s="212">
        <v>130393260.509</v>
      </c>
      <c r="CZ83" s="269">
        <v>1.5120671474674168</v>
      </c>
      <c r="DA83" s="212">
        <v>0</v>
      </c>
      <c r="DB83" s="242">
        <v>130393260.509</v>
      </c>
      <c r="DC83" s="234">
        <v>94447636.217999995</v>
      </c>
      <c r="DD83" s="269">
        <v>72.432912444490199</v>
      </c>
      <c r="DE83" s="212">
        <v>9893248.6609999966</v>
      </c>
      <c r="DF83" s="269">
        <v>7.5872392655731966</v>
      </c>
      <c r="DG83" s="212">
        <v>104340884.87899999</v>
      </c>
      <c r="DH83" s="274">
        <v>80.020151710063402</v>
      </c>
      <c r="DI83" s="241">
        <v>108497519.648</v>
      </c>
      <c r="DJ83" s="373">
        <v>81.894726781821362</v>
      </c>
      <c r="DK83" s="241">
        <v>125502938.088</v>
      </c>
      <c r="DL83" s="212">
        <v>132484134.09700002</v>
      </c>
      <c r="DM83" s="269">
        <v>1.2344520604220113</v>
      </c>
      <c r="DN83" s="212">
        <v>0</v>
      </c>
      <c r="DO83" s="242">
        <v>132484134.09700002</v>
      </c>
      <c r="DP83" s="234">
        <v>103080697.79800001</v>
      </c>
      <c r="DQ83" s="269">
        <v>77.806069761174655</v>
      </c>
      <c r="DR83" s="212">
        <v>8289048.9780000038</v>
      </c>
      <c r="DS83" s="269">
        <v>6.2566352073004206</v>
      </c>
      <c r="DT83" s="212">
        <v>111369746.77600001</v>
      </c>
      <c r="DU83" s="274">
        <v>84.06270496847506</v>
      </c>
      <c r="DV83" s="241">
        <v>106660641.51599999</v>
      </c>
      <c r="DW83" s="373">
        <v>84.9</v>
      </c>
      <c r="DX83" s="241">
        <v>117289110.713</v>
      </c>
      <c r="DY83" s="212">
        <v>125558830.69100001</v>
      </c>
      <c r="DZ83" s="269">
        <v>0.8892314681253437</v>
      </c>
      <c r="EA83" s="212">
        <v>0</v>
      </c>
      <c r="EB83" s="242">
        <v>125558830.69100001</v>
      </c>
      <c r="EC83" s="234">
        <v>102459415.594</v>
      </c>
      <c r="ED83" s="269">
        <v>81.60271565936479</v>
      </c>
      <c r="EE83" s="212">
        <v>5248940.5730000045</v>
      </c>
      <c r="EF83" s="269">
        <v>4.1804630897826964</v>
      </c>
      <c r="EG83" s="212">
        <v>107708356.167</v>
      </c>
      <c r="EH83" s="274">
        <v>85.783178749147481</v>
      </c>
      <c r="EI83" s="241">
        <v>122146913.22499999</v>
      </c>
      <c r="EJ83" s="373">
        <v>81.725853544846387</v>
      </c>
      <c r="EK83" s="241">
        <v>114142773.689</v>
      </c>
      <c r="EL83" s="212">
        <v>149459329.627</v>
      </c>
      <c r="EM83" s="269">
        <v>0.95379605376798149</v>
      </c>
      <c r="EN83" s="212">
        <v>0</v>
      </c>
      <c r="EO83" s="242">
        <v>149459329.627</v>
      </c>
      <c r="EP83" s="234">
        <v>114815839.721</v>
      </c>
      <c r="EQ83" s="269">
        <v>76.82079131998087</v>
      </c>
      <c r="ER83" s="212">
        <v>8035509.2600000072</v>
      </c>
      <c r="ES83" s="269">
        <v>5.3763851878995599</v>
      </c>
      <c r="ET83" s="212">
        <v>122851348.98100001</v>
      </c>
      <c r="EU83" s="274">
        <v>82.197176507880414</v>
      </c>
      <c r="EV83" s="397">
        <v>125149204.92300002</v>
      </c>
      <c r="EW83" s="419">
        <v>118992490.84399998</v>
      </c>
      <c r="EX83" s="212">
        <v>120993361.955</v>
      </c>
      <c r="EY83" s="257">
        <v>0.71120566082354808</v>
      </c>
      <c r="EZ83" s="269">
        <v>0</v>
      </c>
      <c r="FA83" s="212">
        <v>120993361.955</v>
      </c>
      <c r="FB83" s="242">
        <v>112169868.638</v>
      </c>
      <c r="FC83" s="260">
        <v>92.70745669478822</v>
      </c>
      <c r="FD83" s="269">
        <v>3128932.5809999979</v>
      </c>
      <c r="FE83" s="257">
        <v>2.5860365646866761</v>
      </c>
      <c r="FF83" s="269">
        <v>115298801.219</v>
      </c>
      <c r="FG83" s="271">
        <v>95.2934932594749</v>
      </c>
      <c r="FH83" s="397">
        <v>116154534.873</v>
      </c>
      <c r="FI83" s="419">
        <v>119466358.58199999</v>
      </c>
      <c r="FJ83" s="212">
        <v>122955890.346</v>
      </c>
      <c r="FK83" s="257">
        <v>0.63541029658094195</v>
      </c>
      <c r="FL83" s="269">
        <v>0</v>
      </c>
      <c r="FM83" s="212">
        <v>122955890.346</v>
      </c>
      <c r="FN83" s="242">
        <v>115928634.17399999</v>
      </c>
      <c r="FO83" s="260">
        <v>94.284734019472197</v>
      </c>
      <c r="FP83" s="269">
        <v>3184797.1640000027</v>
      </c>
      <c r="FQ83" s="257">
        <v>2.5901948699146731</v>
      </c>
      <c r="FR83" s="269">
        <v>119113431.338</v>
      </c>
      <c r="FS83" s="271">
        <v>96.874928889386865</v>
      </c>
      <c r="FT83" s="397">
        <v>77220555.064999998</v>
      </c>
      <c r="FU83" s="419">
        <v>116034066.45899999</v>
      </c>
      <c r="FV83" s="212">
        <v>81570085.287999988</v>
      </c>
      <c r="FW83" s="257">
        <v>0.51302507143784881</v>
      </c>
      <c r="FX83" s="269">
        <v>0</v>
      </c>
      <c r="FY83" s="212">
        <v>81570085.287999988</v>
      </c>
      <c r="FZ83" s="427">
        <v>71543944.590999991</v>
      </c>
      <c r="GA83" s="260">
        <v>87.708556805352544</v>
      </c>
      <c r="GB83" s="269">
        <v>3501298.5349999992</v>
      </c>
      <c r="GC83" s="257">
        <v>4.2923806229182464</v>
      </c>
      <c r="GD83" s="269">
        <v>75045243.125999987</v>
      </c>
      <c r="GE83" s="271">
        <v>92.000937428270788</v>
      </c>
      <c r="GF83" s="397">
        <v>58825679.623999998</v>
      </c>
      <c r="GG83" s="419">
        <v>60357650.483999997</v>
      </c>
      <c r="GH83" s="212">
        <v>61991355.766999997</v>
      </c>
      <c r="GI83" s="257">
        <v>0.38191178697071632</v>
      </c>
      <c r="GJ83" s="269">
        <v>0</v>
      </c>
      <c r="GK83" s="242">
        <v>61991355.766999997</v>
      </c>
      <c r="GL83" s="234">
        <v>56519045.879000001</v>
      </c>
      <c r="GM83" s="257">
        <v>91.172462966339765</v>
      </c>
      <c r="GN83" s="266">
        <v>1579242.0240000002</v>
      </c>
      <c r="GO83" s="257">
        <v>2.5475197379707604</v>
      </c>
      <c r="GP83" s="266">
        <v>58098287.902999997</v>
      </c>
      <c r="GQ83" s="271">
        <v>93.71998270431051</v>
      </c>
      <c r="GR83" s="397">
        <v>56857176.967</v>
      </c>
      <c r="GS83" s="419">
        <v>59645582.351000004</v>
      </c>
      <c r="GT83" s="212">
        <v>60356398.579999998</v>
      </c>
      <c r="GU83" s="257">
        <v>0.29209495461763096</v>
      </c>
      <c r="GV83" s="266">
        <v>0</v>
      </c>
      <c r="GW83" s="242">
        <v>1865479.956000003</v>
      </c>
      <c r="GX83" s="234">
        <v>48870851.750999995</v>
      </c>
      <c r="GY83" s="257">
        <v>80.970456986799221</v>
      </c>
      <c r="GZ83" s="266">
        <v>1865479.956000003</v>
      </c>
      <c r="HA83" s="257">
        <v>3.0907741347876874</v>
      </c>
      <c r="HB83" s="266">
        <v>50736331.706999995</v>
      </c>
      <c r="HC83" s="271">
        <v>84.0612311215869</v>
      </c>
      <c r="HD83" s="397">
        <v>58344449.163000003</v>
      </c>
      <c r="HE83" s="419">
        <v>63850730.895999998</v>
      </c>
      <c r="HF83" s="212">
        <v>63780710.760000005</v>
      </c>
      <c r="HG83" s="257">
        <v>0.33254270064725949</v>
      </c>
      <c r="HH83" s="266">
        <v>0</v>
      </c>
      <c r="HI83" s="242">
        <v>54230098.506999999</v>
      </c>
      <c r="HJ83" s="234">
        <v>54230098.506999999</v>
      </c>
      <c r="HK83" s="257">
        <v>85.025861049216061</v>
      </c>
      <c r="HL83" s="266">
        <v>3640922.9350000024</v>
      </c>
      <c r="HM83" s="257">
        <v>5.708501663928466</v>
      </c>
      <c r="HN83" s="266">
        <v>57871021.442000002</v>
      </c>
      <c r="HO83" s="271">
        <v>90.73436271314452</v>
      </c>
      <c r="HP83" s="397">
        <v>65395646.200999998</v>
      </c>
      <c r="HQ83" s="419">
        <v>65848373</v>
      </c>
      <c r="HR83" s="212">
        <v>71053618.303000003</v>
      </c>
      <c r="HS83" s="257">
        <v>0.34656511918813987</v>
      </c>
      <c r="HT83" s="266">
        <v>0</v>
      </c>
      <c r="HU83" s="242">
        <v>71053618.303000003</v>
      </c>
      <c r="HV83" s="234">
        <v>56930934.204000004</v>
      </c>
      <c r="HW83" s="257">
        <v>80.123905810432575</v>
      </c>
      <c r="HX83" s="266">
        <v>2433784.8919999972</v>
      </c>
      <c r="HY83" s="257">
        <v>3.4252793174042182</v>
      </c>
      <c r="HZ83" s="266">
        <v>59364719.096000001</v>
      </c>
      <c r="IA83" s="271">
        <v>83.549185127836793</v>
      </c>
      <c r="IB83" s="397">
        <v>62313437.56256</v>
      </c>
      <c r="IC83" s="419">
        <v>66226849</v>
      </c>
      <c r="ID83" s="212">
        <v>65026280</v>
      </c>
      <c r="IE83" s="257">
        <v>0.26814458375361522</v>
      </c>
      <c r="IF83" s="266">
        <v>0</v>
      </c>
      <c r="IG83" s="242">
        <v>65026280</v>
      </c>
      <c r="IH83" s="234">
        <v>51680562.248999998</v>
      </c>
      <c r="II83" s="257">
        <v>79.476424376421349</v>
      </c>
      <c r="IJ83" s="266">
        <v>2319879.9270000011</v>
      </c>
      <c r="IK83" s="257">
        <v>3.567603631946962</v>
      </c>
      <c r="IL83" s="266">
        <v>54000442.175999999</v>
      </c>
      <c r="IM83" s="271">
        <v>83.044028008368315</v>
      </c>
      <c r="IN83" s="397">
        <v>72219011.018000007</v>
      </c>
      <c r="IO83" s="419">
        <v>75306628</v>
      </c>
      <c r="IP83" s="212">
        <v>77310870.999999985</v>
      </c>
      <c r="IQ83" s="257">
        <v>0.35780026716187657</v>
      </c>
      <c r="IR83" s="266">
        <v>0</v>
      </c>
      <c r="IS83" s="242">
        <v>77310870.999999985</v>
      </c>
      <c r="IT83" s="234">
        <v>72442401.385999992</v>
      </c>
      <c r="IU83" s="257">
        <v>93.702736043421382</v>
      </c>
      <c r="IV83" s="266">
        <v>1648424.7960000038</v>
      </c>
      <c r="IW83" s="257">
        <v>2.1322031102197827</v>
      </c>
      <c r="IX83" s="266">
        <v>74090826.181999996</v>
      </c>
      <c r="IY83" s="271">
        <v>95.834939153641159</v>
      </c>
    </row>
    <row r="84" spans="1:259" ht="14.1" customHeight="1" x14ac:dyDescent="0.2">
      <c r="A84" s="202">
        <v>260</v>
      </c>
      <c r="B84" s="252" t="s">
        <v>203</v>
      </c>
      <c r="C84" s="241">
        <v>0</v>
      </c>
      <c r="D84" s="240">
        <v>0</v>
      </c>
      <c r="E84" s="241">
        <v>0</v>
      </c>
      <c r="F84" s="212">
        <v>0</v>
      </c>
      <c r="G84" s="271">
        <v>0</v>
      </c>
      <c r="H84" s="234">
        <v>0</v>
      </c>
      <c r="I84" s="257">
        <v>0</v>
      </c>
      <c r="J84" s="212">
        <v>0</v>
      </c>
      <c r="K84" s="257">
        <v>0</v>
      </c>
      <c r="L84" s="212">
        <v>0</v>
      </c>
      <c r="M84" s="257">
        <v>0</v>
      </c>
      <c r="N84" s="241">
        <v>0</v>
      </c>
      <c r="O84" s="259">
        <v>0</v>
      </c>
      <c r="P84" s="241">
        <v>0</v>
      </c>
      <c r="Q84" s="271">
        <v>0</v>
      </c>
      <c r="R84" s="234">
        <v>0</v>
      </c>
      <c r="S84" s="257">
        <v>0</v>
      </c>
      <c r="T84" s="212">
        <v>0</v>
      </c>
      <c r="U84" s="257">
        <v>0</v>
      </c>
      <c r="V84" s="212">
        <v>0</v>
      </c>
      <c r="W84" s="257">
        <v>0</v>
      </c>
      <c r="X84" s="241">
        <v>4988775</v>
      </c>
      <c r="Y84" s="259">
        <v>102.38204447016595</v>
      </c>
      <c r="Z84" s="241">
        <v>4872705</v>
      </c>
      <c r="AA84" s="271">
        <v>7.8901022866932069E-2</v>
      </c>
      <c r="AB84" s="234">
        <v>4043221.6</v>
      </c>
      <c r="AC84" s="257">
        <v>82.976941965499663</v>
      </c>
      <c r="AD84" s="212">
        <v>543399</v>
      </c>
      <c r="AE84" s="257">
        <v>11.151896123405788</v>
      </c>
      <c r="AF84" s="212">
        <v>4586620.5999999996</v>
      </c>
      <c r="AG84" s="257">
        <v>94.128838088905425</v>
      </c>
      <c r="AH84" s="241">
        <v>7514992.5</v>
      </c>
      <c r="AI84" s="259">
        <v>81.520088104699454</v>
      </c>
      <c r="AJ84" s="241">
        <v>9218577.5</v>
      </c>
      <c r="AK84" s="271">
        <v>0.16627638194826724</v>
      </c>
      <c r="AL84" s="234">
        <v>6675730.3140000002</v>
      </c>
      <c r="AM84" s="257">
        <v>72.416056750621237</v>
      </c>
      <c r="AN84" s="212">
        <v>1473997</v>
      </c>
      <c r="AO84" s="257">
        <v>15.989419191843862</v>
      </c>
      <c r="AP84" s="212">
        <v>8149727.3140000002</v>
      </c>
      <c r="AQ84" s="257">
        <v>88.405475942465088</v>
      </c>
      <c r="AR84" s="241">
        <v>8340130.0070000011</v>
      </c>
      <c r="AS84" s="259">
        <v>75.918130192064567</v>
      </c>
      <c r="AT84" s="241">
        <v>10985689.434</v>
      </c>
      <c r="AU84" s="271">
        <v>0.13811611840015758</v>
      </c>
      <c r="AV84" s="234">
        <v>7241558.9450000003</v>
      </c>
      <c r="AW84" s="257">
        <v>65.918110906975414</v>
      </c>
      <c r="AX84" s="212">
        <v>1345886.372</v>
      </c>
      <c r="AY84" s="257">
        <v>12.251269072240186</v>
      </c>
      <c r="AZ84" s="212">
        <v>8587445.3169999998</v>
      </c>
      <c r="BA84" s="257">
        <v>78.169379979215606</v>
      </c>
      <c r="BB84" s="241">
        <v>34629009.900000006</v>
      </c>
      <c r="BC84" s="259">
        <v>342.52873356886465</v>
      </c>
      <c r="BD84" s="241">
        <v>10109811.675999999</v>
      </c>
      <c r="BE84" s="271">
        <v>0.13094668881478164</v>
      </c>
      <c r="BF84" s="234">
        <v>7595757.2829999998</v>
      </c>
      <c r="BG84" s="257">
        <v>75.13252992666331</v>
      </c>
      <c r="BH84" s="212">
        <v>978862.82899999991</v>
      </c>
      <c r="BI84" s="257">
        <v>9.682305273042358</v>
      </c>
      <c r="BJ84" s="212">
        <v>8574620.1119999997</v>
      </c>
      <c r="BK84" s="257">
        <v>84.814835199705669</v>
      </c>
      <c r="BL84" s="241">
        <v>80900268.413000003</v>
      </c>
      <c r="BM84" s="262">
        <v>1519.3039249079848</v>
      </c>
      <c r="BN84" s="241">
        <v>5324824.5519999992</v>
      </c>
      <c r="BO84" s="271">
        <v>6.7559538076340311E-2</v>
      </c>
      <c r="BP84" s="234">
        <v>4779820.5409999993</v>
      </c>
      <c r="BQ84" s="257">
        <v>89.764845664345941</v>
      </c>
      <c r="BR84" s="212">
        <v>489401.11</v>
      </c>
      <c r="BS84" s="257">
        <v>9.190933996429635</v>
      </c>
      <c r="BT84" s="212">
        <v>5269221.6509999987</v>
      </c>
      <c r="BU84" s="259">
        <v>98.955779660775562</v>
      </c>
      <c r="BV84" s="241">
        <v>202636327.95500001</v>
      </c>
      <c r="BW84" s="373">
        <v>3365.1685199171866</v>
      </c>
      <c r="BX84" s="390">
        <v>5864000</v>
      </c>
      <c r="BY84" s="212">
        <v>6021580.398</v>
      </c>
      <c r="BZ84" s="269">
        <v>7.0369838380093669E-2</v>
      </c>
      <c r="CA84" s="265">
        <v>0</v>
      </c>
      <c r="CB84" s="242">
        <v>6021580.398</v>
      </c>
      <c r="CC84" s="234">
        <v>4269655.5039999997</v>
      </c>
      <c r="CD84" s="269">
        <v>70.905895492454391</v>
      </c>
      <c r="CE84" s="212">
        <v>941707.56199999992</v>
      </c>
      <c r="CF84" s="269">
        <v>15.638877167741171</v>
      </c>
      <c r="CG84" s="212">
        <v>5211363.0659999996</v>
      </c>
      <c r="CH84" s="274">
        <v>86.544772660195562</v>
      </c>
      <c r="CI84" s="241">
        <v>7251604.2629999993</v>
      </c>
      <c r="CJ84" s="373">
        <v>97.078124302597786</v>
      </c>
      <c r="CK84" s="390">
        <v>5456253</v>
      </c>
      <c r="CL84" s="212">
        <v>7469864.4159999993</v>
      </c>
      <c r="CM84" s="269">
        <v>7.1128208676706758E-2</v>
      </c>
      <c r="CN84" s="265">
        <v>0</v>
      </c>
      <c r="CO84" s="242">
        <v>7469864.4159999993</v>
      </c>
      <c r="CP84" s="234">
        <v>5695835.5290000001</v>
      </c>
      <c r="CQ84" s="269">
        <v>76.250855595181406</v>
      </c>
      <c r="CR84" s="212">
        <v>1423700.5189999999</v>
      </c>
      <c r="CS84" s="269">
        <v>19.059255157972068</v>
      </c>
      <c r="CT84" s="212">
        <v>7119536.0480000004</v>
      </c>
      <c r="CU84" s="274">
        <v>95.310110753153481</v>
      </c>
      <c r="CV84" s="241">
        <v>10464158.982000001</v>
      </c>
      <c r="CW84" s="373">
        <v>96.925919142267887</v>
      </c>
      <c r="CX84" s="390">
        <v>7769801.6800000006</v>
      </c>
      <c r="CY84" s="212">
        <v>10796037.916999999</v>
      </c>
      <c r="CZ84" s="269">
        <v>0.12519308278192431</v>
      </c>
      <c r="DA84" s="265">
        <v>0</v>
      </c>
      <c r="DB84" s="242">
        <v>10796037.916999999</v>
      </c>
      <c r="DC84" s="234">
        <v>7805761.1439999994</v>
      </c>
      <c r="DD84" s="269">
        <v>72.302090859727755</v>
      </c>
      <c r="DE84" s="212">
        <v>2123901.0980000002</v>
      </c>
      <c r="DF84" s="269">
        <v>19.672968123385299</v>
      </c>
      <c r="DG84" s="212">
        <v>9929662.2419999987</v>
      </c>
      <c r="DH84" s="274">
        <v>91.975058983113044</v>
      </c>
      <c r="DI84" s="241">
        <v>13477098.067000002</v>
      </c>
      <c r="DJ84" s="373">
        <v>95.320858573400031</v>
      </c>
      <c r="DK84" s="390">
        <v>9172891.0920000002</v>
      </c>
      <c r="DL84" s="212">
        <v>14138666.256999999</v>
      </c>
      <c r="DM84" s="269">
        <v>0.13174034620473121</v>
      </c>
      <c r="DN84" s="265">
        <v>0</v>
      </c>
      <c r="DO84" s="242">
        <v>14138666.256999999</v>
      </c>
      <c r="DP84" s="234">
        <v>11424832.585999999</v>
      </c>
      <c r="DQ84" s="269">
        <v>80.805589284941277</v>
      </c>
      <c r="DR84" s="212">
        <v>1662335.2240000009</v>
      </c>
      <c r="DS84" s="269">
        <v>11.757369427805719</v>
      </c>
      <c r="DT84" s="212">
        <v>13087167.810000001</v>
      </c>
      <c r="DU84" s="274">
        <v>92.562958712747005</v>
      </c>
      <c r="DV84" s="241">
        <v>20287186.042000003</v>
      </c>
      <c r="DW84" s="373">
        <v>96.7</v>
      </c>
      <c r="DX84" s="390">
        <v>18510182.16</v>
      </c>
      <c r="DY84" s="212">
        <v>20970182.769000001</v>
      </c>
      <c r="DZ84" s="269">
        <v>0.1485148141943575</v>
      </c>
      <c r="EA84" s="265">
        <v>0</v>
      </c>
      <c r="EB84" s="242">
        <v>20970182.769000001</v>
      </c>
      <c r="EC84" s="234">
        <v>16984451.868999999</v>
      </c>
      <c r="ED84" s="269">
        <v>80.993342099564032</v>
      </c>
      <c r="EE84" s="212">
        <v>3069724.9850000027</v>
      </c>
      <c r="EF84" s="269">
        <v>14.638522795986045</v>
      </c>
      <c r="EG84" s="212">
        <v>20054176.854000002</v>
      </c>
      <c r="EH84" s="274">
        <v>95.631864895550066</v>
      </c>
      <c r="EI84" s="241">
        <v>19213055.346000001</v>
      </c>
      <c r="EJ84" s="373">
        <v>94.299988489476092</v>
      </c>
      <c r="EK84" s="390">
        <v>18299652.048</v>
      </c>
      <c r="EL84" s="212">
        <v>20374398.399999999</v>
      </c>
      <c r="EM84" s="269">
        <v>0.1300221327120557</v>
      </c>
      <c r="EN84" s="265">
        <v>0</v>
      </c>
      <c r="EO84" s="242">
        <v>20374398.399999999</v>
      </c>
      <c r="EP84" s="234">
        <v>17305198.230999999</v>
      </c>
      <c r="EQ84" s="269">
        <v>84.935996102834622</v>
      </c>
      <c r="ER84" s="212">
        <v>2632328.8360000025</v>
      </c>
      <c r="ES84" s="269">
        <v>12.919786804600831</v>
      </c>
      <c r="ET84" s="212">
        <v>19937527.067000002</v>
      </c>
      <c r="EU84" s="274">
        <v>97.855782907435454</v>
      </c>
      <c r="EV84" s="397">
        <v>19656220.688000001</v>
      </c>
      <c r="EW84" s="419">
        <v>20431606.403999999</v>
      </c>
      <c r="EX84" s="265">
        <v>22758815.408</v>
      </c>
      <c r="EY84" s="257">
        <v>0.13377757333355014</v>
      </c>
      <c r="EZ84" s="269">
        <v>0</v>
      </c>
      <c r="FA84" s="265">
        <v>22758815.408</v>
      </c>
      <c r="FB84" s="242">
        <v>17528051.523000002</v>
      </c>
      <c r="FC84" s="260">
        <v>77.016537147353802</v>
      </c>
      <c r="FD84" s="269">
        <v>3373826.0259999991</v>
      </c>
      <c r="FE84" s="257">
        <v>14.824260250443697</v>
      </c>
      <c r="FF84" s="269">
        <v>20901877.549000002</v>
      </c>
      <c r="FG84" s="271">
        <v>91.840797397797516</v>
      </c>
      <c r="FH84" s="397">
        <v>23811790.479999997</v>
      </c>
      <c r="FI84" s="419">
        <v>24373979.995999999</v>
      </c>
      <c r="FJ84" s="265">
        <v>26799952.566</v>
      </c>
      <c r="FK84" s="257">
        <v>0.13849654343844309</v>
      </c>
      <c r="FL84" s="269">
        <v>0</v>
      </c>
      <c r="FM84" s="265">
        <v>26799952.566</v>
      </c>
      <c r="FN84" s="242">
        <v>21471180.427000001</v>
      </c>
      <c r="FO84" s="260">
        <v>80.116486677068252</v>
      </c>
      <c r="FP84" s="269">
        <v>2570189.9730000002</v>
      </c>
      <c r="FQ84" s="257">
        <v>9.5902780673600692</v>
      </c>
      <c r="FR84" s="269">
        <v>24041370.400000002</v>
      </c>
      <c r="FS84" s="271">
        <v>89.706764744428327</v>
      </c>
      <c r="FT84" s="397">
        <v>7132941.9919999996</v>
      </c>
      <c r="FU84" s="419">
        <v>22244900</v>
      </c>
      <c r="FV84" s="265">
        <v>25499154.713999998</v>
      </c>
      <c r="FW84" s="257">
        <v>0.16037381378929483</v>
      </c>
      <c r="FX84" s="269">
        <v>0</v>
      </c>
      <c r="FY84" s="265">
        <v>25499154.713999998</v>
      </c>
      <c r="FZ84" s="427">
        <v>20274293.750999998</v>
      </c>
      <c r="GA84" s="260">
        <v>79.509669941602596</v>
      </c>
      <c r="GB84" s="269">
        <v>3196077.29</v>
      </c>
      <c r="GC84" s="257">
        <v>12.534051916023847</v>
      </c>
      <c r="GD84" s="269">
        <v>23470371.041000001</v>
      </c>
      <c r="GE84" s="271">
        <v>92.043721857626451</v>
      </c>
      <c r="GF84" s="397">
        <v>21922437.993000001</v>
      </c>
      <c r="GG84" s="419">
        <v>30672682.296</v>
      </c>
      <c r="GH84" s="265">
        <v>27806636.502999999</v>
      </c>
      <c r="GI84" s="257">
        <v>0.17130908180845239</v>
      </c>
      <c r="GJ84" s="269">
        <v>0</v>
      </c>
      <c r="GK84" s="438">
        <v>27806636.502999999</v>
      </c>
      <c r="GL84" s="234">
        <v>20125726.555</v>
      </c>
      <c r="GM84" s="257">
        <v>72.377421673522718</v>
      </c>
      <c r="GN84" s="266">
        <v>2277216.0659999992</v>
      </c>
      <c r="GO84" s="257">
        <v>8.1894696820103174</v>
      </c>
      <c r="GP84" s="266">
        <v>22402942.620999999</v>
      </c>
      <c r="GQ84" s="271">
        <v>80.566891355533031</v>
      </c>
      <c r="GR84" s="397">
        <v>22092174.279999997</v>
      </c>
      <c r="GS84" s="419">
        <v>20700000</v>
      </c>
      <c r="GT84" s="265">
        <v>23944250.416000001</v>
      </c>
      <c r="GU84" s="257">
        <v>0.11587826482629593</v>
      </c>
      <c r="GV84" s="266">
        <v>0</v>
      </c>
      <c r="GW84" s="438">
        <v>2410711.3750000033</v>
      </c>
      <c r="GX84" s="234">
        <v>17984559.017999999</v>
      </c>
      <c r="GY84" s="257">
        <v>75.110135859514642</v>
      </c>
      <c r="GZ84" s="266">
        <v>2410711.3750000033</v>
      </c>
      <c r="HA84" s="257">
        <v>10.068017720818357</v>
      </c>
      <c r="HB84" s="266">
        <v>20395270.393000003</v>
      </c>
      <c r="HC84" s="271">
        <v>85.178153580332989</v>
      </c>
      <c r="HD84" s="397">
        <v>31332193.004999995</v>
      </c>
      <c r="HE84" s="419">
        <v>26784774.824000001</v>
      </c>
      <c r="HF84" s="265">
        <v>35050593.909999996</v>
      </c>
      <c r="HG84" s="257">
        <v>0.18274834223753614</v>
      </c>
      <c r="HH84" s="266">
        <v>0</v>
      </c>
      <c r="HI84" s="438">
        <v>26661072.392000001</v>
      </c>
      <c r="HJ84" s="234">
        <v>26661072.392000001</v>
      </c>
      <c r="HK84" s="257">
        <v>76.064538194297327</v>
      </c>
      <c r="HL84" s="266">
        <v>6624466.2010000013</v>
      </c>
      <c r="HM84" s="257">
        <v>18.899725973288088</v>
      </c>
      <c r="HN84" s="266">
        <v>33285538.593000002</v>
      </c>
      <c r="HO84" s="271">
        <v>94.964264167585412</v>
      </c>
      <c r="HP84" s="397">
        <v>46419627.521000005</v>
      </c>
      <c r="HQ84" s="419">
        <v>43163334.424999997</v>
      </c>
      <c r="HR84" s="265">
        <v>48611523.413999997</v>
      </c>
      <c r="HS84" s="257">
        <v>0.23710345522514578</v>
      </c>
      <c r="HT84" s="266">
        <v>0</v>
      </c>
      <c r="HU84" s="438">
        <v>48611523.413999997</v>
      </c>
      <c r="HV84" s="234">
        <v>35873110.343000002</v>
      </c>
      <c r="HW84" s="257">
        <v>73.795486797413616</v>
      </c>
      <c r="HX84" s="266">
        <v>3236875.4199999943</v>
      </c>
      <c r="HY84" s="257">
        <v>6.6586586732391568</v>
      </c>
      <c r="HZ84" s="266">
        <v>39109985.762999997</v>
      </c>
      <c r="IA84" s="271">
        <v>80.454145470652776</v>
      </c>
      <c r="IB84" s="397">
        <v>44869221.347999997</v>
      </c>
      <c r="IC84" s="419">
        <v>35791412</v>
      </c>
      <c r="ID84" s="265">
        <v>44780089.839000002</v>
      </c>
      <c r="IE84" s="257">
        <v>0.18465670418680188</v>
      </c>
      <c r="IF84" s="266">
        <v>0</v>
      </c>
      <c r="IG84" s="438">
        <v>44780089.839000002</v>
      </c>
      <c r="IH84" s="234">
        <v>32241139.039000001</v>
      </c>
      <c r="II84" s="257">
        <v>71.998826163409021</v>
      </c>
      <c r="IJ84" s="266">
        <v>2186735.2230000012</v>
      </c>
      <c r="IK84" s="257">
        <v>4.8832756496516083</v>
      </c>
      <c r="IL84" s="266">
        <v>34427874.262000002</v>
      </c>
      <c r="IM84" s="271">
        <v>76.882101813060629</v>
      </c>
      <c r="IN84" s="397">
        <v>34192566.031000003</v>
      </c>
      <c r="IO84" s="419">
        <v>38059603</v>
      </c>
      <c r="IP84" s="265">
        <v>37798415.314999998</v>
      </c>
      <c r="IQ84" s="257">
        <v>0.17493378257247377</v>
      </c>
      <c r="IR84" s="266">
        <v>0</v>
      </c>
      <c r="IS84" s="438">
        <v>37798415.314999998</v>
      </c>
      <c r="IT84" s="234">
        <v>28557957.756000001</v>
      </c>
      <c r="IU84" s="257">
        <v>75.553320206699254</v>
      </c>
      <c r="IV84" s="266">
        <v>2044521.7469999976</v>
      </c>
      <c r="IW84" s="257">
        <v>5.4090144519594334</v>
      </c>
      <c r="IX84" s="266">
        <v>30602479.502999999</v>
      </c>
      <c r="IY84" s="271">
        <v>80.962334658658691</v>
      </c>
    </row>
    <row r="85" spans="1:259" ht="14.1" customHeight="1" x14ac:dyDescent="0.2">
      <c r="A85" s="202">
        <v>261</v>
      </c>
      <c r="B85" s="252" t="s">
        <v>159</v>
      </c>
      <c r="C85" s="241">
        <v>0</v>
      </c>
      <c r="D85" s="240">
        <v>0</v>
      </c>
      <c r="E85" s="241">
        <v>0</v>
      </c>
      <c r="F85" s="212">
        <v>0</v>
      </c>
      <c r="G85" s="271">
        <v>0</v>
      </c>
      <c r="H85" s="234">
        <v>0</v>
      </c>
      <c r="I85" s="257">
        <v>0</v>
      </c>
      <c r="J85" s="212">
        <v>0</v>
      </c>
      <c r="K85" s="257">
        <v>0</v>
      </c>
      <c r="L85" s="212">
        <v>0</v>
      </c>
      <c r="M85" s="257">
        <v>0</v>
      </c>
      <c r="N85" s="241">
        <v>0</v>
      </c>
      <c r="O85" s="259">
        <v>0</v>
      </c>
      <c r="P85" s="241">
        <v>0</v>
      </c>
      <c r="Q85" s="271">
        <v>0</v>
      </c>
      <c r="R85" s="234">
        <v>0</v>
      </c>
      <c r="S85" s="257">
        <v>0</v>
      </c>
      <c r="T85" s="212">
        <v>0</v>
      </c>
      <c r="U85" s="257">
        <v>0</v>
      </c>
      <c r="V85" s="212">
        <v>0</v>
      </c>
      <c r="W85" s="257">
        <v>0</v>
      </c>
      <c r="X85" s="241">
        <v>0</v>
      </c>
      <c r="Y85" s="259">
        <v>0</v>
      </c>
      <c r="Z85" s="241">
        <v>0</v>
      </c>
      <c r="AA85" s="271">
        <v>0</v>
      </c>
      <c r="AB85" s="234">
        <v>0</v>
      </c>
      <c r="AC85" s="257">
        <v>0</v>
      </c>
      <c r="AD85" s="212">
        <v>0</v>
      </c>
      <c r="AE85" s="257">
        <v>0</v>
      </c>
      <c r="AF85" s="212">
        <v>0</v>
      </c>
      <c r="AG85" s="257">
        <v>0</v>
      </c>
      <c r="AH85" s="241">
        <v>0</v>
      </c>
      <c r="AI85" s="259">
        <v>0</v>
      </c>
      <c r="AJ85" s="241">
        <v>0</v>
      </c>
      <c r="AK85" s="271">
        <v>0</v>
      </c>
      <c r="AL85" s="234">
        <v>0</v>
      </c>
      <c r="AM85" s="257">
        <v>0</v>
      </c>
      <c r="AN85" s="212">
        <v>0</v>
      </c>
      <c r="AO85" s="257">
        <v>0</v>
      </c>
      <c r="AP85" s="212">
        <v>0</v>
      </c>
      <c r="AQ85" s="257">
        <v>0</v>
      </c>
      <c r="AR85" s="241">
        <v>21478086.805</v>
      </c>
      <c r="AS85" s="259">
        <v>29.993138953219013</v>
      </c>
      <c r="AT85" s="241">
        <v>71610000.002000004</v>
      </c>
      <c r="AU85" s="271">
        <v>0.90030719494955613</v>
      </c>
      <c r="AV85" s="234">
        <v>16082868.276000001</v>
      </c>
      <c r="AW85" s="257">
        <v>22.458969802472868</v>
      </c>
      <c r="AX85" s="212">
        <v>27784074.235000003</v>
      </c>
      <c r="AY85" s="257">
        <v>38.799154076559169</v>
      </c>
      <c r="AZ85" s="212">
        <v>43866942.511000007</v>
      </c>
      <c r="BA85" s="257">
        <v>61.258123879032034</v>
      </c>
      <c r="BB85" s="241">
        <v>16110487.01</v>
      </c>
      <c r="BC85" s="259">
        <v>38.173561855710268</v>
      </c>
      <c r="BD85" s="241">
        <v>42203258.556000009</v>
      </c>
      <c r="BE85" s="271">
        <v>0.54663500589447611</v>
      </c>
      <c r="BF85" s="234">
        <v>19125116.377</v>
      </c>
      <c r="BG85" s="257">
        <v>45.316681771438702</v>
      </c>
      <c r="BH85" s="212">
        <v>22979438.303999998</v>
      </c>
      <c r="BI85" s="257">
        <v>54.44944084947447</v>
      </c>
      <c r="BJ85" s="212">
        <v>42104554.680999994</v>
      </c>
      <c r="BK85" s="257">
        <v>99.766122620913151</v>
      </c>
      <c r="BL85" s="241">
        <v>30496413.344000001</v>
      </c>
      <c r="BM85" s="262">
        <v>49.197141958433185</v>
      </c>
      <c r="BN85" s="241">
        <v>61988180.878000006</v>
      </c>
      <c r="BO85" s="271">
        <v>0.78648466731872746</v>
      </c>
      <c r="BP85" s="234">
        <v>26773947.490000002</v>
      </c>
      <c r="BQ85" s="257">
        <v>43.192020012160484</v>
      </c>
      <c r="BR85" s="212">
        <v>23487434.824999999</v>
      </c>
      <c r="BS85" s="257">
        <v>37.89018243852972</v>
      </c>
      <c r="BT85" s="212">
        <v>50261382.314999998</v>
      </c>
      <c r="BU85" s="259">
        <v>81.082202450690204</v>
      </c>
      <c r="BV85" s="241">
        <v>36235572.901000001</v>
      </c>
      <c r="BW85" s="373">
        <v>85.435115616877496</v>
      </c>
      <c r="BX85" s="241">
        <v>53001155.096000001</v>
      </c>
      <c r="BY85" s="212">
        <v>42412973.446999997</v>
      </c>
      <c r="BZ85" s="269">
        <v>0.49564962840584054</v>
      </c>
      <c r="CA85" s="212">
        <v>0</v>
      </c>
      <c r="CB85" s="242">
        <v>42412973.446999997</v>
      </c>
      <c r="CC85" s="234">
        <v>28789670.822999999</v>
      </c>
      <c r="CD85" s="269">
        <v>67.879397465438444</v>
      </c>
      <c r="CE85" s="212">
        <v>12249993.006000001</v>
      </c>
      <c r="CF85" s="269">
        <v>28.88265549527625</v>
      </c>
      <c r="CG85" s="212">
        <v>41039663.828999996</v>
      </c>
      <c r="CH85" s="274">
        <v>96.762052960714698</v>
      </c>
      <c r="CI85" s="241">
        <v>29156792.467</v>
      </c>
      <c r="CJ85" s="373">
        <v>95.632634411366197</v>
      </c>
      <c r="CK85" s="241">
        <v>42240000</v>
      </c>
      <c r="CL85" s="212">
        <v>30488329.267999999</v>
      </c>
      <c r="CM85" s="269">
        <v>0.29031052313794098</v>
      </c>
      <c r="CN85" s="212">
        <v>0</v>
      </c>
      <c r="CO85" s="242">
        <v>30488329.267999999</v>
      </c>
      <c r="CP85" s="234">
        <v>13405797.404999999</v>
      </c>
      <c r="CQ85" s="269">
        <v>43.970259200363863</v>
      </c>
      <c r="CR85" s="212">
        <v>13448726.143000001</v>
      </c>
      <c r="CS85" s="269">
        <v>44.1110630391792</v>
      </c>
      <c r="CT85" s="212">
        <v>26854523.548</v>
      </c>
      <c r="CU85" s="274">
        <v>88.08132223954307</v>
      </c>
      <c r="CV85" s="241">
        <v>32707853.002000004</v>
      </c>
      <c r="CW85" s="373">
        <v>78.490281812770519</v>
      </c>
      <c r="CX85" s="241">
        <v>45261182.842</v>
      </c>
      <c r="CY85" s="212">
        <v>41671213.616000004</v>
      </c>
      <c r="CZ85" s="269">
        <v>0.48322798937527484</v>
      </c>
      <c r="DA85" s="212">
        <v>0</v>
      </c>
      <c r="DB85" s="242">
        <v>41671213.616000004</v>
      </c>
      <c r="DC85" s="234">
        <v>18833982.524</v>
      </c>
      <c r="DD85" s="269">
        <v>45.19662589516841</v>
      </c>
      <c r="DE85" s="212">
        <v>17966546.021000005</v>
      </c>
      <c r="DF85" s="269">
        <v>43.115005448513273</v>
      </c>
      <c r="DG85" s="212">
        <v>36800528.545000002</v>
      </c>
      <c r="DH85" s="274">
        <v>88.311631343681668</v>
      </c>
      <c r="DI85" s="241">
        <v>57579084.989999995</v>
      </c>
      <c r="DJ85" s="373">
        <v>83.581544093108391</v>
      </c>
      <c r="DK85" s="241">
        <v>68889711.974999994</v>
      </c>
      <c r="DL85" s="212">
        <v>68889711.974999994</v>
      </c>
      <c r="DM85" s="269">
        <v>0.64189608415415023</v>
      </c>
      <c r="DN85" s="212">
        <v>0</v>
      </c>
      <c r="DO85" s="242">
        <v>68889711.974999994</v>
      </c>
      <c r="DP85" s="234">
        <v>25183729.213999998</v>
      </c>
      <c r="DQ85" s="269">
        <v>36.55658949937132</v>
      </c>
      <c r="DR85" s="212">
        <v>31713028.579</v>
      </c>
      <c r="DS85" s="269">
        <v>46.034491464427411</v>
      </c>
      <c r="DT85" s="212">
        <v>56896757.792999998</v>
      </c>
      <c r="DU85" s="274">
        <v>82.591080963798731</v>
      </c>
      <c r="DV85" s="241">
        <v>91618432.431000009</v>
      </c>
      <c r="DW85" s="373">
        <v>97.6</v>
      </c>
      <c r="DX85" s="241">
        <v>61179599.800000004</v>
      </c>
      <c r="DY85" s="212">
        <v>93882140.965000018</v>
      </c>
      <c r="DZ85" s="269">
        <v>0.6648911397280276</v>
      </c>
      <c r="EA85" s="212">
        <v>0</v>
      </c>
      <c r="EB85" s="242">
        <v>93882140.965000018</v>
      </c>
      <c r="EC85" s="234">
        <v>40119541.649000004</v>
      </c>
      <c r="ED85" s="269">
        <v>42.733944109728895</v>
      </c>
      <c r="EE85" s="212">
        <v>38006845.427999996</v>
      </c>
      <c r="EF85" s="269">
        <v>40.483573379700871</v>
      </c>
      <c r="EG85" s="212">
        <v>78126387.076999992</v>
      </c>
      <c r="EH85" s="274">
        <v>83.217517489429753</v>
      </c>
      <c r="EI85" s="241">
        <v>88385100.077999994</v>
      </c>
      <c r="EJ85" s="373">
        <v>95.28236012846925</v>
      </c>
      <c r="EK85" s="241">
        <v>85267239.078999996</v>
      </c>
      <c r="EL85" s="212">
        <v>92761241.385999992</v>
      </c>
      <c r="EM85" s="269">
        <v>0.59196910756518462</v>
      </c>
      <c r="EN85" s="212">
        <v>0</v>
      </c>
      <c r="EO85" s="242">
        <v>92761241.385999992</v>
      </c>
      <c r="EP85" s="234">
        <v>65626205.585000001</v>
      </c>
      <c r="EQ85" s="269">
        <v>70.747442147647504</v>
      </c>
      <c r="ER85" s="212">
        <v>6244929.1600000057</v>
      </c>
      <c r="ES85" s="269">
        <v>6.7322613051430364</v>
      </c>
      <c r="ET85" s="212">
        <v>71871134.745000005</v>
      </c>
      <c r="EU85" s="274">
        <v>77.479703452790545</v>
      </c>
      <c r="EV85" s="397">
        <v>36469638.342</v>
      </c>
      <c r="EW85" s="419">
        <v>76600513.947999999</v>
      </c>
      <c r="EX85" s="212">
        <v>55502771.989999995</v>
      </c>
      <c r="EY85" s="257">
        <v>0.32624835770220051</v>
      </c>
      <c r="EZ85" s="269">
        <v>0</v>
      </c>
      <c r="FA85" s="212">
        <v>55502771.989999995</v>
      </c>
      <c r="FB85" s="242">
        <v>10662846.657000002</v>
      </c>
      <c r="FC85" s="260">
        <v>19.211376791993633</v>
      </c>
      <c r="FD85" s="269">
        <v>23526953.012999997</v>
      </c>
      <c r="FE85" s="257">
        <v>42.388789189193787</v>
      </c>
      <c r="FF85" s="269">
        <v>34189799.670000002</v>
      </c>
      <c r="FG85" s="271">
        <v>61.60016598118743</v>
      </c>
      <c r="FH85" s="397">
        <v>61041606.005000003</v>
      </c>
      <c r="FI85" s="419">
        <v>54729078.327</v>
      </c>
      <c r="FJ85" s="212">
        <v>57511383.990999997</v>
      </c>
      <c r="FK85" s="257">
        <v>0.29720679062766486</v>
      </c>
      <c r="FL85" s="269">
        <v>0</v>
      </c>
      <c r="FM85" s="212">
        <v>57511383.990999997</v>
      </c>
      <c r="FN85" s="242">
        <v>30678045.316000003</v>
      </c>
      <c r="FO85" s="260">
        <v>53.34256139758493</v>
      </c>
      <c r="FP85" s="269">
        <v>23886494.89599999</v>
      </c>
      <c r="FQ85" s="257">
        <v>41.533507348280835</v>
      </c>
      <c r="FR85" s="269">
        <v>54564540.211999997</v>
      </c>
      <c r="FS85" s="271">
        <v>94.876068745865766</v>
      </c>
      <c r="FT85" s="397">
        <v>48191885.162</v>
      </c>
      <c r="FU85" s="419">
        <v>58814352.789000005</v>
      </c>
      <c r="FV85" s="212">
        <v>56855042.041000001</v>
      </c>
      <c r="FW85" s="257">
        <v>0.35758283078535563</v>
      </c>
      <c r="FX85" s="269">
        <v>0</v>
      </c>
      <c r="FY85" s="212">
        <v>56855042.041000001</v>
      </c>
      <c r="FZ85" s="427">
        <v>32213284.359999999</v>
      </c>
      <c r="GA85" s="260">
        <v>56.658623762462376</v>
      </c>
      <c r="GB85" s="269">
        <v>22796197.894000005</v>
      </c>
      <c r="GC85" s="257">
        <v>40.095296873689641</v>
      </c>
      <c r="GD85" s="269">
        <v>55009482.254000008</v>
      </c>
      <c r="GE85" s="271">
        <v>96.753920636152031</v>
      </c>
      <c r="GF85" s="397">
        <v>52573687.310999997</v>
      </c>
      <c r="GG85" s="419">
        <v>59758176.900000006</v>
      </c>
      <c r="GH85" s="212">
        <v>52004138.825000003</v>
      </c>
      <c r="GI85" s="257">
        <v>0.32038327510013276</v>
      </c>
      <c r="GJ85" s="269">
        <v>0</v>
      </c>
      <c r="GK85" s="242">
        <v>52004138.825000003</v>
      </c>
      <c r="GL85" s="234">
        <v>33756913.810000002</v>
      </c>
      <c r="GM85" s="257">
        <v>64.91197541717969</v>
      </c>
      <c r="GN85" s="266">
        <v>12817461.947999995</v>
      </c>
      <c r="GO85" s="257">
        <v>24.64700356087474</v>
      </c>
      <c r="GP85" s="266">
        <v>46574375.758000001</v>
      </c>
      <c r="GQ85" s="271">
        <v>89.558978978054441</v>
      </c>
      <c r="GR85" s="397">
        <v>44643085.594999999</v>
      </c>
      <c r="GS85" s="419">
        <v>85002095.769000009</v>
      </c>
      <c r="GT85" s="212">
        <v>48182736.601999998</v>
      </c>
      <c r="GU85" s="257">
        <v>0.23318048445948969</v>
      </c>
      <c r="GV85" s="266">
        <v>0</v>
      </c>
      <c r="GW85" s="242">
        <v>11728447.012999997</v>
      </c>
      <c r="GX85" s="234">
        <v>20882559.415000003</v>
      </c>
      <c r="GY85" s="257">
        <v>43.340334915998099</v>
      </c>
      <c r="GZ85" s="266">
        <v>11728447.012999997</v>
      </c>
      <c r="HA85" s="257">
        <v>24.341595849732549</v>
      </c>
      <c r="HB85" s="266">
        <v>32611006.427999999</v>
      </c>
      <c r="HC85" s="271">
        <v>67.681930765730641</v>
      </c>
      <c r="HD85" s="397">
        <v>65691239.469999999</v>
      </c>
      <c r="HE85" s="419">
        <v>20432676.892999999</v>
      </c>
      <c r="HF85" s="212">
        <v>56940070.352000006</v>
      </c>
      <c r="HG85" s="257">
        <v>0.29687666606835778</v>
      </c>
      <c r="HH85" s="266">
        <v>0</v>
      </c>
      <c r="HI85" s="242">
        <v>48719176.066000007</v>
      </c>
      <c r="HJ85" s="234">
        <v>48719176.066000007</v>
      </c>
      <c r="HK85" s="257">
        <v>85.562198579701544</v>
      </c>
      <c r="HL85" s="266">
        <v>5922470.2469999939</v>
      </c>
      <c r="HM85" s="257">
        <v>10.401234509173676</v>
      </c>
      <c r="HN85" s="266">
        <v>54641646.313000001</v>
      </c>
      <c r="HO85" s="271">
        <v>95.96343308887522</v>
      </c>
      <c r="HP85" s="397">
        <v>77707593.463</v>
      </c>
      <c r="HQ85" s="419">
        <v>50647698.329000004</v>
      </c>
      <c r="HR85" s="212">
        <v>78411310.252000004</v>
      </c>
      <c r="HS85" s="257">
        <v>0.3824523751527969</v>
      </c>
      <c r="HT85" s="266">
        <v>0</v>
      </c>
      <c r="HU85" s="242">
        <v>78411310.252000004</v>
      </c>
      <c r="HV85" s="234">
        <v>62802680.017999999</v>
      </c>
      <c r="HW85" s="257">
        <v>80.093904586166659</v>
      </c>
      <c r="HX85" s="266">
        <v>11383028.636</v>
      </c>
      <c r="HY85" s="257">
        <v>14.517074895722276</v>
      </c>
      <c r="HZ85" s="266">
        <v>74185708.653999999</v>
      </c>
      <c r="IA85" s="271">
        <v>94.610979481888933</v>
      </c>
      <c r="IB85" s="397">
        <v>116082361.241</v>
      </c>
      <c r="IC85" s="419">
        <v>107871842.353</v>
      </c>
      <c r="ID85" s="212">
        <v>116394138.15099999</v>
      </c>
      <c r="IE85" s="257">
        <v>0.47996683380720345</v>
      </c>
      <c r="IF85" s="266">
        <v>0</v>
      </c>
      <c r="IG85" s="242">
        <v>116394138.15099999</v>
      </c>
      <c r="IH85" s="234">
        <v>89992437.298999995</v>
      </c>
      <c r="II85" s="257">
        <v>77.316984109845251</v>
      </c>
      <c r="IJ85" s="266">
        <v>11031599.413000003</v>
      </c>
      <c r="IK85" s="257">
        <v>9.4777963806807275</v>
      </c>
      <c r="IL85" s="266">
        <v>101024036.712</v>
      </c>
      <c r="IM85" s="271">
        <v>86.79478049052598</v>
      </c>
      <c r="IN85" s="397">
        <v>0</v>
      </c>
      <c r="IO85" s="419">
        <v>0</v>
      </c>
      <c r="IP85" s="212">
        <v>0</v>
      </c>
      <c r="IQ85" s="257">
        <v>0</v>
      </c>
      <c r="IR85" s="266">
        <v>0</v>
      </c>
      <c r="IS85" s="242">
        <v>0</v>
      </c>
      <c r="IT85" s="234">
        <v>0</v>
      </c>
      <c r="IU85" s="257">
        <v>0</v>
      </c>
      <c r="IV85" s="266">
        <v>0</v>
      </c>
      <c r="IW85" s="257">
        <v>0</v>
      </c>
      <c r="IX85" s="266">
        <v>0</v>
      </c>
      <c r="IY85" s="271">
        <v>0</v>
      </c>
    </row>
    <row r="86" spans="1:259" ht="14.1" customHeight="1" x14ac:dyDescent="0.2">
      <c r="A86" s="202">
        <v>262</v>
      </c>
      <c r="B86" s="252" t="s">
        <v>158</v>
      </c>
      <c r="C86" s="241">
        <v>0</v>
      </c>
      <c r="D86" s="240">
        <v>0</v>
      </c>
      <c r="E86" s="241">
        <v>0</v>
      </c>
      <c r="F86" s="212">
        <v>0</v>
      </c>
      <c r="G86" s="271">
        <v>0</v>
      </c>
      <c r="H86" s="234">
        <v>0</v>
      </c>
      <c r="I86" s="257">
        <v>0</v>
      </c>
      <c r="J86" s="212">
        <v>0</v>
      </c>
      <c r="K86" s="257">
        <v>0</v>
      </c>
      <c r="L86" s="212">
        <v>0</v>
      </c>
      <c r="M86" s="257">
        <v>0</v>
      </c>
      <c r="N86" s="241">
        <v>0</v>
      </c>
      <c r="O86" s="259">
        <v>0</v>
      </c>
      <c r="P86" s="241">
        <v>0</v>
      </c>
      <c r="Q86" s="271">
        <v>0</v>
      </c>
      <c r="R86" s="234">
        <v>0</v>
      </c>
      <c r="S86" s="257">
        <v>0</v>
      </c>
      <c r="T86" s="212">
        <v>0</v>
      </c>
      <c r="U86" s="257">
        <v>0</v>
      </c>
      <c r="V86" s="212">
        <v>0</v>
      </c>
      <c r="W86" s="257">
        <v>0</v>
      </c>
      <c r="X86" s="241">
        <v>0</v>
      </c>
      <c r="Y86" s="259">
        <v>0</v>
      </c>
      <c r="Z86" s="241">
        <v>0</v>
      </c>
      <c r="AA86" s="271">
        <v>0</v>
      </c>
      <c r="AB86" s="234">
        <v>0</v>
      </c>
      <c r="AC86" s="257">
        <v>0</v>
      </c>
      <c r="AD86" s="212">
        <v>0</v>
      </c>
      <c r="AE86" s="257">
        <v>0</v>
      </c>
      <c r="AF86" s="212">
        <v>0</v>
      </c>
      <c r="AG86" s="257">
        <v>0</v>
      </c>
      <c r="AH86" s="241">
        <v>0</v>
      </c>
      <c r="AI86" s="259">
        <v>0</v>
      </c>
      <c r="AJ86" s="241">
        <v>0</v>
      </c>
      <c r="AK86" s="271">
        <v>0</v>
      </c>
      <c r="AL86" s="234">
        <v>0</v>
      </c>
      <c r="AM86" s="257">
        <v>0</v>
      </c>
      <c r="AN86" s="212">
        <v>0</v>
      </c>
      <c r="AO86" s="257">
        <v>0</v>
      </c>
      <c r="AP86" s="212">
        <v>0</v>
      </c>
      <c r="AQ86" s="257">
        <v>0</v>
      </c>
      <c r="AR86" s="241">
        <v>634820.14399999997</v>
      </c>
      <c r="AS86" s="259">
        <v>34.187829489931744</v>
      </c>
      <c r="AT86" s="241">
        <v>1856860.0389999999</v>
      </c>
      <c r="AU86" s="271">
        <v>2.3345125723772141E-2</v>
      </c>
      <c r="AV86" s="234">
        <v>358302.18</v>
      </c>
      <c r="AW86" s="257">
        <v>19.296132851938658</v>
      </c>
      <c r="AX86" s="212">
        <v>659828.73800000001</v>
      </c>
      <c r="AY86" s="257">
        <v>35.534651192954023</v>
      </c>
      <c r="AZ86" s="212">
        <v>1018130.9179999999</v>
      </c>
      <c r="BA86" s="257">
        <v>54.830784044892681</v>
      </c>
      <c r="BB86" s="241">
        <v>7770127.3669999996</v>
      </c>
      <c r="BC86" s="259">
        <v>17.131072132101863</v>
      </c>
      <c r="BD86" s="241">
        <v>45356923.997999996</v>
      </c>
      <c r="BE86" s="271">
        <v>0.58748265573150005</v>
      </c>
      <c r="BF86" s="234">
        <v>28956024.969000001</v>
      </c>
      <c r="BG86" s="257">
        <v>63.840363094897725</v>
      </c>
      <c r="BH86" s="212">
        <v>15517033.569</v>
      </c>
      <c r="BI86" s="257">
        <v>34.210947747876865</v>
      </c>
      <c r="BJ86" s="212">
        <v>44473058.538000003</v>
      </c>
      <c r="BK86" s="257">
        <v>98.051310842774598</v>
      </c>
      <c r="BL86" s="241">
        <v>4491759.1559999995</v>
      </c>
      <c r="BM86" s="262">
        <v>2.3800320405671052</v>
      </c>
      <c r="BN86" s="241">
        <v>188726835.58199996</v>
      </c>
      <c r="BO86" s="271">
        <v>2.3945010225248349</v>
      </c>
      <c r="BP86" s="234">
        <v>65069434.888999999</v>
      </c>
      <c r="BQ86" s="257">
        <v>34.478104127766166</v>
      </c>
      <c r="BR86" s="212">
        <v>122651942.00999999</v>
      </c>
      <c r="BS86" s="257">
        <v>64.989137147222991</v>
      </c>
      <c r="BT86" s="212">
        <v>187721376.89899999</v>
      </c>
      <c r="BU86" s="259">
        <v>99.467241274989163</v>
      </c>
      <c r="BV86" s="241">
        <v>5859470.6390000004</v>
      </c>
      <c r="BW86" s="373">
        <v>1.6423921864462769</v>
      </c>
      <c r="BX86" s="241">
        <v>313525523.26899999</v>
      </c>
      <c r="BY86" s="212">
        <v>356764400.57099998</v>
      </c>
      <c r="BZ86" s="269">
        <v>4.1692465347287833</v>
      </c>
      <c r="CA86" s="212">
        <v>0</v>
      </c>
      <c r="CB86" s="242">
        <v>356764400.57099998</v>
      </c>
      <c r="CC86" s="234">
        <v>158064538.08499998</v>
      </c>
      <c r="CD86" s="269">
        <v>44.30501973627927</v>
      </c>
      <c r="CE86" s="212">
        <v>195704627.71799999</v>
      </c>
      <c r="CF86" s="269">
        <v>54.855424869963358</v>
      </c>
      <c r="CG86" s="212">
        <v>353769165.80299997</v>
      </c>
      <c r="CH86" s="274">
        <v>99.160444606242621</v>
      </c>
      <c r="CI86" s="241">
        <v>286841786.22799999</v>
      </c>
      <c r="CJ86" s="373">
        <v>62.202267576500795</v>
      </c>
      <c r="CK86" s="241">
        <v>344420778.384</v>
      </c>
      <c r="CL86" s="212">
        <v>461143616.46900004</v>
      </c>
      <c r="CM86" s="269">
        <v>4.3910193753827649</v>
      </c>
      <c r="CN86" s="212">
        <v>15400044.700999999</v>
      </c>
      <c r="CO86" s="242">
        <v>445743571.76800007</v>
      </c>
      <c r="CP86" s="234">
        <v>264618514.74399999</v>
      </c>
      <c r="CQ86" s="269">
        <v>57.383102637351314</v>
      </c>
      <c r="CR86" s="212">
        <v>183622988.97100002</v>
      </c>
      <c r="CS86" s="269">
        <v>39.819046044052506</v>
      </c>
      <c r="CT86" s="212">
        <v>448241503.71500003</v>
      </c>
      <c r="CU86" s="274">
        <v>97.202148681403827</v>
      </c>
      <c r="CV86" s="241">
        <v>300549872.26200002</v>
      </c>
      <c r="CW86" s="373">
        <v>60.52531395178702</v>
      </c>
      <c r="CX86" s="241">
        <v>443228586.64499998</v>
      </c>
      <c r="CY86" s="212">
        <v>496568877.77799994</v>
      </c>
      <c r="CZ86" s="269">
        <v>5.7583151430671666</v>
      </c>
      <c r="DA86" s="212">
        <v>0</v>
      </c>
      <c r="DB86" s="242">
        <v>496568877.77799994</v>
      </c>
      <c r="DC86" s="234">
        <v>257696978.73000002</v>
      </c>
      <c r="DD86" s="269">
        <v>51.895515458624473</v>
      </c>
      <c r="DE86" s="212">
        <v>193116261.20400003</v>
      </c>
      <c r="DF86" s="269">
        <v>38.89012579043186</v>
      </c>
      <c r="DG86" s="212">
        <v>450813239.93400002</v>
      </c>
      <c r="DH86" s="274">
        <v>90.785641249056326</v>
      </c>
      <c r="DI86" s="241">
        <v>373043815.07199997</v>
      </c>
      <c r="DJ86" s="373">
        <v>65.868756891270678</v>
      </c>
      <c r="DK86" s="241">
        <v>434295656.30999994</v>
      </c>
      <c r="DL86" s="212">
        <v>566344094.9519999</v>
      </c>
      <c r="DM86" s="269">
        <v>5.2770442263634534</v>
      </c>
      <c r="DN86" s="212">
        <v>0</v>
      </c>
      <c r="DO86" s="242">
        <v>566344094.9519999</v>
      </c>
      <c r="DP86" s="234">
        <v>321830661.66799998</v>
      </c>
      <c r="DQ86" s="269">
        <v>56.825994044358588</v>
      </c>
      <c r="DR86" s="212">
        <v>179380935.04800004</v>
      </c>
      <c r="DS86" s="269">
        <v>31.673489076142541</v>
      </c>
      <c r="DT86" s="212">
        <v>501211596.71600002</v>
      </c>
      <c r="DU86" s="274">
        <v>88.499483120501125</v>
      </c>
      <c r="DV86" s="241">
        <v>436922886.08800006</v>
      </c>
      <c r="DW86" s="373">
        <v>62.7</v>
      </c>
      <c r="DX86" s="241">
        <v>655881953.74999976</v>
      </c>
      <c r="DY86" s="212">
        <v>696666776.03399992</v>
      </c>
      <c r="DZ86" s="269">
        <v>4.9339263247158378</v>
      </c>
      <c r="EA86" s="212">
        <v>0</v>
      </c>
      <c r="EB86" s="242">
        <v>696666776.03399992</v>
      </c>
      <c r="EC86" s="234">
        <v>330433282.91499996</v>
      </c>
      <c r="ED86" s="269">
        <v>47.430607326518121</v>
      </c>
      <c r="EE86" s="212">
        <v>251136276.34599993</v>
      </c>
      <c r="EF86" s="269">
        <v>36.048263672867265</v>
      </c>
      <c r="EG86" s="212">
        <v>581569559.26099992</v>
      </c>
      <c r="EH86" s="274">
        <v>83.478870999385393</v>
      </c>
      <c r="EI86" s="241">
        <v>681403119.70500004</v>
      </c>
      <c r="EJ86" s="373">
        <v>87.685713807738153</v>
      </c>
      <c r="EK86" s="241">
        <v>1327802883.8280001</v>
      </c>
      <c r="EL86" s="212">
        <v>777097077.86499989</v>
      </c>
      <c r="EM86" s="269">
        <v>4.9591559664561045</v>
      </c>
      <c r="EN86" s="212">
        <v>0</v>
      </c>
      <c r="EO86" s="242">
        <v>777097077.86499989</v>
      </c>
      <c r="EP86" s="234">
        <v>588943742.921</v>
      </c>
      <c r="EQ86" s="269">
        <v>75.78766665022944</v>
      </c>
      <c r="ER86" s="212">
        <v>142317699.23699984</v>
      </c>
      <c r="ES86" s="269">
        <v>18.314018066829455</v>
      </c>
      <c r="ET86" s="212">
        <v>731261442.15799987</v>
      </c>
      <c r="EU86" s="274">
        <v>94.101684717058902</v>
      </c>
      <c r="EV86" s="397">
        <v>904148488.93300009</v>
      </c>
      <c r="EW86" s="419">
        <v>1624377696.339</v>
      </c>
      <c r="EX86" s="212">
        <v>1482092062.9060001</v>
      </c>
      <c r="EY86" s="257">
        <v>8.7118189623694331</v>
      </c>
      <c r="EZ86" s="269">
        <v>0</v>
      </c>
      <c r="FA86" s="212">
        <v>1482092062.9060001</v>
      </c>
      <c r="FB86" s="242">
        <v>858353039.29500008</v>
      </c>
      <c r="FC86" s="260">
        <v>57.914960937850999</v>
      </c>
      <c r="FD86" s="269">
        <v>505228964.03499973</v>
      </c>
      <c r="FE86" s="257">
        <v>34.088905586902349</v>
      </c>
      <c r="FF86" s="269">
        <v>1363582003.3299999</v>
      </c>
      <c r="FG86" s="271">
        <v>92.003866524753349</v>
      </c>
      <c r="FH86" s="397">
        <v>1803224550.7510002</v>
      </c>
      <c r="FI86" s="419">
        <v>1734837073.8429999</v>
      </c>
      <c r="FJ86" s="212">
        <v>1840329808.8729999</v>
      </c>
      <c r="FK86" s="257">
        <v>9.5104391206645662</v>
      </c>
      <c r="FL86" s="269">
        <v>0</v>
      </c>
      <c r="FM86" s="212">
        <v>1840329808.8729999</v>
      </c>
      <c r="FN86" s="242">
        <v>1175324484.5999999</v>
      </c>
      <c r="FO86" s="260">
        <v>63.864883290661759</v>
      </c>
      <c r="FP86" s="269">
        <v>611356419.954</v>
      </c>
      <c r="FQ86" s="257">
        <v>33.219937915823287</v>
      </c>
      <c r="FR86" s="269">
        <v>1786680904.5539999</v>
      </c>
      <c r="FS86" s="271">
        <v>97.084821206485046</v>
      </c>
      <c r="FT86" s="397">
        <v>426726563.37</v>
      </c>
      <c r="FU86" s="419">
        <v>2139351443.369</v>
      </c>
      <c r="FV86" s="212">
        <v>1564390247.082</v>
      </c>
      <c r="FW86" s="257">
        <v>9.8390410581559813</v>
      </c>
      <c r="FX86" s="269">
        <v>0</v>
      </c>
      <c r="FY86" s="212">
        <v>1564390247.082</v>
      </c>
      <c r="FZ86" s="427">
        <v>992163449.52789998</v>
      </c>
      <c r="GA86" s="260">
        <v>63.421735809114523</v>
      </c>
      <c r="GB86" s="269">
        <v>355092805.01610017</v>
      </c>
      <c r="GC86" s="257">
        <v>22.698479850436414</v>
      </c>
      <c r="GD86" s="269">
        <v>1347256254.5440001</v>
      </c>
      <c r="GE86" s="271">
        <v>86.120215659550936</v>
      </c>
      <c r="GF86" s="397">
        <v>1109472390.0869999</v>
      </c>
      <c r="GG86" s="419">
        <v>1666090630.3739998</v>
      </c>
      <c r="GH86" s="212">
        <v>1627279954.0979998</v>
      </c>
      <c r="GI86" s="257">
        <v>10.025226702688521</v>
      </c>
      <c r="GJ86" s="269">
        <v>0</v>
      </c>
      <c r="GK86" s="242">
        <v>1627279954.0979998</v>
      </c>
      <c r="GL86" s="234">
        <v>660998408.30599988</v>
      </c>
      <c r="GM86" s="257">
        <v>40.619833522891938</v>
      </c>
      <c r="GN86" s="266">
        <v>417663707.19700021</v>
      </c>
      <c r="GO86" s="257">
        <v>25.666370813773771</v>
      </c>
      <c r="GP86" s="266">
        <v>1078662115.503</v>
      </c>
      <c r="GQ86" s="271">
        <v>66.286204336665705</v>
      </c>
      <c r="GR86" s="397">
        <v>1379113592.8179998</v>
      </c>
      <c r="GS86" s="419">
        <v>1393044603.6999998</v>
      </c>
      <c r="GT86" s="212">
        <v>1556651372.9609997</v>
      </c>
      <c r="GU86" s="257">
        <v>7.5334185411649877</v>
      </c>
      <c r="GV86" s="266">
        <v>80000000</v>
      </c>
      <c r="GW86" s="242">
        <v>429228128.87190008</v>
      </c>
      <c r="GX86" s="234">
        <v>759438670.38</v>
      </c>
      <c r="GY86" s="257">
        <v>48.786689400814666</v>
      </c>
      <c r="GZ86" s="266">
        <v>429228128.87190008</v>
      </c>
      <c r="HA86" s="257">
        <v>27.573812372351529</v>
      </c>
      <c r="HB86" s="266">
        <v>1188666799.2519002</v>
      </c>
      <c r="HC86" s="271">
        <v>76.360501773166206</v>
      </c>
      <c r="HD86" s="397">
        <v>1699967136.2480001</v>
      </c>
      <c r="HE86" s="419">
        <v>2091096845.9460003</v>
      </c>
      <c r="HF86" s="212">
        <v>1736473050.9310002</v>
      </c>
      <c r="HG86" s="257">
        <v>9.0537002657538412</v>
      </c>
      <c r="HH86" s="266">
        <v>0</v>
      </c>
      <c r="HI86" s="242">
        <v>1122230394.0230002</v>
      </c>
      <c r="HJ86" s="234">
        <v>1122230394.0230002</v>
      </c>
      <c r="HK86" s="257">
        <v>64.626997431450079</v>
      </c>
      <c r="HL86" s="266">
        <v>315286496.13700008</v>
      </c>
      <c r="HM86" s="257">
        <v>18.156716913513918</v>
      </c>
      <c r="HN86" s="266">
        <v>1437516890.1600003</v>
      </c>
      <c r="HO86" s="271">
        <v>82.783714344963983</v>
      </c>
      <c r="HP86" s="397">
        <v>1522895791.2409999</v>
      </c>
      <c r="HQ86" s="419">
        <v>2130104914.582</v>
      </c>
      <c r="HR86" s="212">
        <v>1873044524.651</v>
      </c>
      <c r="HS86" s="257">
        <v>9.135803558408778</v>
      </c>
      <c r="HT86" s="266">
        <v>0</v>
      </c>
      <c r="HU86" s="242">
        <v>1873044524.651</v>
      </c>
      <c r="HV86" s="234">
        <v>1147063413.8959999</v>
      </c>
      <c r="HW86" s="257">
        <v>61.240584449519666</v>
      </c>
      <c r="HX86" s="266">
        <v>661135325.579</v>
      </c>
      <c r="HY86" s="257">
        <v>35.297363029967897</v>
      </c>
      <c r="HZ86" s="266">
        <v>1808198739.4749999</v>
      </c>
      <c r="IA86" s="271">
        <v>96.537947479487556</v>
      </c>
      <c r="IB86" s="397">
        <v>1867078119.142</v>
      </c>
      <c r="IC86" s="419">
        <v>4347989825.9029999</v>
      </c>
      <c r="ID86" s="212">
        <v>3278978837.4770002</v>
      </c>
      <c r="IE86" s="257">
        <v>13.521308854084586</v>
      </c>
      <c r="IF86" s="266">
        <v>0</v>
      </c>
      <c r="IG86" s="242">
        <v>3278978837.4770002</v>
      </c>
      <c r="IH86" s="234">
        <v>1518810202.701</v>
      </c>
      <c r="II86" s="257">
        <v>46.319609792591514</v>
      </c>
      <c r="IJ86" s="266">
        <v>719625684.22766042</v>
      </c>
      <c r="IK86" s="257">
        <v>21.946640094248796</v>
      </c>
      <c r="IL86" s="266">
        <v>2238435886.9286604</v>
      </c>
      <c r="IM86" s="271">
        <v>68.266249886840313</v>
      </c>
      <c r="IN86" s="397">
        <v>2013554050.6819999</v>
      </c>
      <c r="IO86" s="419">
        <v>3913030012.9519997</v>
      </c>
      <c r="IP86" s="212">
        <v>2090301007.6300001</v>
      </c>
      <c r="IQ86" s="257">
        <v>9.6740632889617029</v>
      </c>
      <c r="IR86" s="266">
        <v>0</v>
      </c>
      <c r="IS86" s="242">
        <v>2090301007.6300001</v>
      </c>
      <c r="IT86" s="234">
        <v>1500876259.1889999</v>
      </c>
      <c r="IU86" s="257">
        <v>71.801920092394028</v>
      </c>
      <c r="IV86" s="266">
        <v>450096274.74399996</v>
      </c>
      <c r="IW86" s="257">
        <v>21.532605739606979</v>
      </c>
      <c r="IX86" s="266">
        <v>1950972533.9329998</v>
      </c>
      <c r="IY86" s="271">
        <v>93.33452583200102</v>
      </c>
    </row>
    <row r="87" spans="1:259" ht="14.1" customHeight="1" x14ac:dyDescent="0.2">
      <c r="A87" s="202">
        <v>263</v>
      </c>
      <c r="B87" s="252" t="s">
        <v>206</v>
      </c>
      <c r="C87" s="241">
        <v>0</v>
      </c>
      <c r="D87" s="240">
        <v>0</v>
      </c>
      <c r="E87" s="241">
        <v>0</v>
      </c>
      <c r="F87" s="212">
        <v>0</v>
      </c>
      <c r="G87" s="271">
        <v>0</v>
      </c>
      <c r="H87" s="234">
        <v>0</v>
      </c>
      <c r="I87" s="257">
        <v>0</v>
      </c>
      <c r="J87" s="212">
        <v>0</v>
      </c>
      <c r="K87" s="257">
        <v>0</v>
      </c>
      <c r="L87" s="212">
        <v>0</v>
      </c>
      <c r="M87" s="257">
        <v>0</v>
      </c>
      <c r="N87" s="241">
        <v>0</v>
      </c>
      <c r="O87" s="259">
        <v>0</v>
      </c>
      <c r="P87" s="241">
        <v>0</v>
      </c>
      <c r="Q87" s="271">
        <v>0</v>
      </c>
      <c r="R87" s="234">
        <v>0</v>
      </c>
      <c r="S87" s="257">
        <v>0</v>
      </c>
      <c r="T87" s="212">
        <v>0</v>
      </c>
      <c r="U87" s="257">
        <v>0</v>
      </c>
      <c r="V87" s="212">
        <v>0</v>
      </c>
      <c r="W87" s="257">
        <v>0</v>
      </c>
      <c r="X87" s="241">
        <v>0</v>
      </c>
      <c r="Y87" s="259">
        <v>0</v>
      </c>
      <c r="Z87" s="241">
        <v>0</v>
      </c>
      <c r="AA87" s="271">
        <v>0</v>
      </c>
      <c r="AB87" s="234">
        <v>0</v>
      </c>
      <c r="AC87" s="257">
        <v>0</v>
      </c>
      <c r="AD87" s="212">
        <v>0</v>
      </c>
      <c r="AE87" s="257">
        <v>0</v>
      </c>
      <c r="AF87" s="212">
        <v>0</v>
      </c>
      <c r="AG87" s="257">
        <v>0</v>
      </c>
      <c r="AH87" s="241">
        <v>0</v>
      </c>
      <c r="AI87" s="259">
        <v>0</v>
      </c>
      <c r="AJ87" s="241">
        <v>0</v>
      </c>
      <c r="AK87" s="271">
        <v>0</v>
      </c>
      <c r="AL87" s="234">
        <v>0</v>
      </c>
      <c r="AM87" s="257">
        <v>0</v>
      </c>
      <c r="AN87" s="212">
        <v>0</v>
      </c>
      <c r="AO87" s="257">
        <v>0</v>
      </c>
      <c r="AP87" s="212">
        <v>0</v>
      </c>
      <c r="AQ87" s="257">
        <v>0</v>
      </c>
      <c r="AR87" s="241">
        <v>0</v>
      </c>
      <c r="AS87" s="259">
        <v>0</v>
      </c>
      <c r="AT87" s="241">
        <v>0</v>
      </c>
      <c r="AU87" s="271">
        <v>0</v>
      </c>
      <c r="AV87" s="234">
        <v>0</v>
      </c>
      <c r="AW87" s="257">
        <v>0</v>
      </c>
      <c r="AX87" s="212">
        <v>0</v>
      </c>
      <c r="AY87" s="257">
        <v>0</v>
      </c>
      <c r="AZ87" s="212">
        <v>0</v>
      </c>
      <c r="BA87" s="257">
        <v>0</v>
      </c>
      <c r="BB87" s="241">
        <v>0</v>
      </c>
      <c r="BC87" s="259">
        <v>0</v>
      </c>
      <c r="BD87" s="241">
        <v>0</v>
      </c>
      <c r="BE87" s="271">
        <v>0</v>
      </c>
      <c r="BF87" s="234">
        <v>0</v>
      </c>
      <c r="BG87" s="257">
        <v>0</v>
      </c>
      <c r="BH87" s="212">
        <v>0</v>
      </c>
      <c r="BI87" s="257">
        <v>0</v>
      </c>
      <c r="BJ87" s="212">
        <v>0</v>
      </c>
      <c r="BK87" s="257">
        <v>0</v>
      </c>
      <c r="BL87" s="241">
        <v>0</v>
      </c>
      <c r="BM87" s="262">
        <v>0</v>
      </c>
      <c r="BN87" s="241">
        <v>0</v>
      </c>
      <c r="BO87" s="271">
        <v>0</v>
      </c>
      <c r="BP87" s="234">
        <v>0</v>
      </c>
      <c r="BQ87" s="257">
        <v>0</v>
      </c>
      <c r="BR87" s="212">
        <v>0</v>
      </c>
      <c r="BS87" s="257">
        <v>0</v>
      </c>
      <c r="BT87" s="212">
        <v>0</v>
      </c>
      <c r="BU87" s="259">
        <v>0</v>
      </c>
      <c r="BV87" s="241">
        <v>0</v>
      </c>
      <c r="BW87" s="373">
        <v>0</v>
      </c>
      <c r="BX87" s="241">
        <v>0</v>
      </c>
      <c r="BY87" s="212">
        <v>0</v>
      </c>
      <c r="BZ87" s="269">
        <v>0</v>
      </c>
      <c r="CA87" s="212">
        <v>0</v>
      </c>
      <c r="CB87" s="242">
        <v>0</v>
      </c>
      <c r="CC87" s="234">
        <v>0</v>
      </c>
      <c r="CD87" s="269">
        <v>0</v>
      </c>
      <c r="CE87" s="212">
        <v>0</v>
      </c>
      <c r="CF87" s="269">
        <v>0</v>
      </c>
      <c r="CG87" s="212">
        <v>0</v>
      </c>
      <c r="CH87" s="274">
        <v>0</v>
      </c>
      <c r="CI87" s="241">
        <v>0</v>
      </c>
      <c r="CJ87" s="373">
        <v>0</v>
      </c>
      <c r="CK87" s="241">
        <v>0</v>
      </c>
      <c r="CL87" s="212">
        <v>0</v>
      </c>
      <c r="CM87" s="269">
        <v>0</v>
      </c>
      <c r="CN87" s="212">
        <v>0</v>
      </c>
      <c r="CO87" s="242">
        <v>0</v>
      </c>
      <c r="CP87" s="234">
        <v>0</v>
      </c>
      <c r="CQ87" s="269">
        <v>0</v>
      </c>
      <c r="CR87" s="212">
        <v>0</v>
      </c>
      <c r="CS87" s="269">
        <v>0</v>
      </c>
      <c r="CT87" s="212">
        <v>0</v>
      </c>
      <c r="CU87" s="274">
        <v>0</v>
      </c>
      <c r="CV87" s="241">
        <v>1134000</v>
      </c>
      <c r="CW87" s="373">
        <v>98.608695652173921</v>
      </c>
      <c r="CX87" s="241">
        <v>1150000</v>
      </c>
      <c r="CY87" s="212">
        <v>1150000</v>
      </c>
      <c r="CZ87" s="269">
        <v>1.3335637231553912E-2</v>
      </c>
      <c r="DA87" s="212">
        <v>0</v>
      </c>
      <c r="DB87" s="242">
        <v>1150000</v>
      </c>
      <c r="DC87" s="234">
        <v>190858.321</v>
      </c>
      <c r="DD87" s="269">
        <v>16.596375739130433</v>
      </c>
      <c r="DE87" s="212">
        <v>27709.93</v>
      </c>
      <c r="DF87" s="269">
        <v>2.4095591304347828</v>
      </c>
      <c r="DG87" s="212">
        <v>218568.25099999999</v>
      </c>
      <c r="DH87" s="274">
        <v>19.005934869565216</v>
      </c>
      <c r="DI87" s="241">
        <v>7860217.4500000002</v>
      </c>
      <c r="DJ87" s="373">
        <v>100.11826908875375</v>
      </c>
      <c r="DK87" s="241">
        <v>7600000</v>
      </c>
      <c r="DL87" s="212">
        <v>7850932.2240000013</v>
      </c>
      <c r="DM87" s="269">
        <v>7.3152906392961223E-2</v>
      </c>
      <c r="DN87" s="212">
        <v>0</v>
      </c>
      <c r="DO87" s="242">
        <v>7850932.2240000013</v>
      </c>
      <c r="DP87" s="234">
        <v>3588897.6040000003</v>
      </c>
      <c r="DQ87" s="269">
        <v>45.713012182538996</v>
      </c>
      <c r="DR87" s="212">
        <v>798440.26399999973</v>
      </c>
      <c r="DS87" s="269">
        <v>10.170005818661867</v>
      </c>
      <c r="DT87" s="212">
        <v>4387337.8679999998</v>
      </c>
      <c r="DU87" s="274">
        <v>55.88301800120086</v>
      </c>
      <c r="DV87" s="241">
        <v>21180013.708000001</v>
      </c>
      <c r="DW87" s="373">
        <v>100.1</v>
      </c>
      <c r="DX87" s="241">
        <v>19589415.743000001</v>
      </c>
      <c r="DY87" s="212">
        <v>21161627.865999997</v>
      </c>
      <c r="DZ87" s="269">
        <v>0.14987066470470242</v>
      </c>
      <c r="EA87" s="212">
        <v>0</v>
      </c>
      <c r="EB87" s="242">
        <v>21161627.865999997</v>
      </c>
      <c r="EC87" s="234">
        <v>7704284.2639999995</v>
      </c>
      <c r="ED87" s="269">
        <v>36.406860156435947</v>
      </c>
      <c r="EE87" s="212">
        <v>3295749.5320000001</v>
      </c>
      <c r="EF87" s="269">
        <v>15.574177718601796</v>
      </c>
      <c r="EG87" s="212">
        <v>11000033.796</v>
      </c>
      <c r="EH87" s="274">
        <v>51.98103787503775</v>
      </c>
      <c r="EI87" s="241">
        <v>22193711.655999999</v>
      </c>
      <c r="EJ87" s="373">
        <v>100.32139361402521</v>
      </c>
      <c r="EK87" s="241">
        <v>18834610.732999999</v>
      </c>
      <c r="EL87" s="212">
        <v>22122610.997000001</v>
      </c>
      <c r="EM87" s="269">
        <v>0.14117860103241711</v>
      </c>
      <c r="EN87" s="212">
        <v>0</v>
      </c>
      <c r="EO87" s="242">
        <v>22122610.997000001</v>
      </c>
      <c r="EP87" s="234">
        <v>17007964.906000003</v>
      </c>
      <c r="EQ87" s="269">
        <v>76.880459129830641</v>
      </c>
      <c r="ER87" s="212">
        <v>3465048.0169999977</v>
      </c>
      <c r="ES87" s="269">
        <v>15.662925219224283</v>
      </c>
      <c r="ET87" s="212">
        <v>20473012.923</v>
      </c>
      <c r="EU87" s="274">
        <v>92.543384349054918</v>
      </c>
      <c r="EV87" s="397">
        <v>19307159.030000001</v>
      </c>
      <c r="EW87" s="419">
        <v>27107731.713999998</v>
      </c>
      <c r="EX87" s="212">
        <v>19275843.360999998</v>
      </c>
      <c r="EY87" s="257">
        <v>0.11330447136918061</v>
      </c>
      <c r="EZ87" s="269">
        <v>0</v>
      </c>
      <c r="FA87" s="212">
        <v>19275843.360999998</v>
      </c>
      <c r="FB87" s="242">
        <v>10675122.388999999</v>
      </c>
      <c r="FC87" s="260">
        <v>55.380831795917807</v>
      </c>
      <c r="FD87" s="269">
        <v>2798071.4160000007</v>
      </c>
      <c r="FE87" s="257">
        <v>14.515948089001496</v>
      </c>
      <c r="FF87" s="269">
        <v>13473193.805</v>
      </c>
      <c r="FG87" s="271">
        <v>69.896779884919297</v>
      </c>
      <c r="FH87" s="397">
        <v>36443504.796999998</v>
      </c>
      <c r="FI87" s="419">
        <v>22869939.140999999</v>
      </c>
      <c r="FJ87" s="212">
        <v>31478216.664999999</v>
      </c>
      <c r="FK87" s="257">
        <v>0.1626728327586584</v>
      </c>
      <c r="FL87" s="269">
        <v>0</v>
      </c>
      <c r="FM87" s="212">
        <v>31478216.664999999</v>
      </c>
      <c r="FN87" s="242">
        <v>19964840.877999999</v>
      </c>
      <c r="FO87" s="260">
        <v>63.424307324876203</v>
      </c>
      <c r="FP87" s="269">
        <v>7267674.0940000014</v>
      </c>
      <c r="FQ87" s="257">
        <v>23.087947361645757</v>
      </c>
      <c r="FR87" s="269">
        <v>27232514.971999999</v>
      </c>
      <c r="FS87" s="271">
        <v>86.512254686521956</v>
      </c>
      <c r="FT87" s="397">
        <v>16826227.756999999</v>
      </c>
      <c r="FU87" s="419">
        <v>24852000</v>
      </c>
      <c r="FV87" s="212">
        <v>31643706.069000002</v>
      </c>
      <c r="FW87" s="257">
        <v>0.19901921775966622</v>
      </c>
      <c r="FX87" s="269">
        <v>0</v>
      </c>
      <c r="FY87" s="212">
        <v>31643706.069000002</v>
      </c>
      <c r="FZ87" s="427">
        <v>17208092.903999999</v>
      </c>
      <c r="GA87" s="260">
        <v>54.380775963716964</v>
      </c>
      <c r="GB87" s="269">
        <v>-1025164.45</v>
      </c>
      <c r="GC87" s="257">
        <v>-3.2397104427799936</v>
      </c>
      <c r="GD87" s="269">
        <v>16182928.454</v>
      </c>
      <c r="GE87" s="271">
        <v>51.141065520936969</v>
      </c>
      <c r="GF87" s="397">
        <v>25436925.195999999</v>
      </c>
      <c r="GG87" s="419">
        <v>23345000</v>
      </c>
      <c r="GH87" s="212">
        <v>25179509.715999998</v>
      </c>
      <c r="GI87" s="257">
        <v>0.15512407224691105</v>
      </c>
      <c r="GJ87" s="269">
        <v>0</v>
      </c>
      <c r="GK87" s="242">
        <v>25179509.715999998</v>
      </c>
      <c r="GL87" s="234">
        <v>17169260.800999999</v>
      </c>
      <c r="GM87" s="257">
        <v>68.187430949420005</v>
      </c>
      <c r="GN87" s="266">
        <v>5278831.7789999982</v>
      </c>
      <c r="GO87" s="257">
        <v>20.964791763382241</v>
      </c>
      <c r="GP87" s="266">
        <v>22448092.579999998</v>
      </c>
      <c r="GQ87" s="271">
        <v>89.152222712802242</v>
      </c>
      <c r="GR87" s="397">
        <v>20392722.314999998</v>
      </c>
      <c r="GS87" s="419">
        <v>19785071.697000001</v>
      </c>
      <c r="GT87" s="212">
        <v>19710772.173</v>
      </c>
      <c r="GU87" s="257">
        <v>9.5390335387882233E-2</v>
      </c>
      <c r="GV87" s="266">
        <v>0</v>
      </c>
      <c r="GW87" s="242">
        <v>5554068.2989999978</v>
      </c>
      <c r="GX87" s="234">
        <v>12331227.151000001</v>
      </c>
      <c r="GY87" s="257">
        <v>62.560852729511176</v>
      </c>
      <c r="GZ87" s="266">
        <v>5554068.2989999978</v>
      </c>
      <c r="HA87" s="257">
        <v>28.177832153161468</v>
      </c>
      <c r="HB87" s="266">
        <v>17885295.449999999</v>
      </c>
      <c r="HC87" s="271">
        <v>90.738684882672644</v>
      </c>
      <c r="HD87" s="397">
        <v>49785514.134000003</v>
      </c>
      <c r="HE87" s="419">
        <v>19896211.721999999</v>
      </c>
      <c r="HF87" s="212">
        <v>54002840.212999992</v>
      </c>
      <c r="HG87" s="257">
        <v>0.28156240520160425</v>
      </c>
      <c r="HH87" s="266">
        <v>0</v>
      </c>
      <c r="HI87" s="242">
        <v>44058536.817999989</v>
      </c>
      <c r="HJ87" s="234">
        <v>44058536.817999989</v>
      </c>
      <c r="HK87" s="257">
        <v>81.585591876691453</v>
      </c>
      <c r="HL87" s="266">
        <v>6440438.7840000018</v>
      </c>
      <c r="HM87" s="257">
        <v>11.926111216738574</v>
      </c>
      <c r="HN87" s="266">
        <v>50498975.601999991</v>
      </c>
      <c r="HO87" s="271">
        <v>93.511703093430029</v>
      </c>
      <c r="HP87" s="397">
        <v>29273691.259</v>
      </c>
      <c r="HQ87" s="419">
        <v>19317783.473999999</v>
      </c>
      <c r="HR87" s="212">
        <v>33912168.328000002</v>
      </c>
      <c r="HS87" s="257">
        <v>0.16540712407358654</v>
      </c>
      <c r="HT87" s="266">
        <v>0</v>
      </c>
      <c r="HU87" s="242">
        <v>33912168.328000002</v>
      </c>
      <c r="HV87" s="234">
        <v>22835026.092</v>
      </c>
      <c r="HW87" s="257">
        <v>67.335788944955127</v>
      </c>
      <c r="HX87" s="266">
        <v>6343192.8460000008</v>
      </c>
      <c r="HY87" s="257">
        <v>18.704769287084087</v>
      </c>
      <c r="HZ87" s="266">
        <v>29178218.938000001</v>
      </c>
      <c r="IA87" s="271">
        <v>86.040558232039217</v>
      </c>
      <c r="IB87" s="397">
        <v>256166324.09965</v>
      </c>
      <c r="IC87" s="419">
        <v>205532544.50400001</v>
      </c>
      <c r="ID87" s="212">
        <v>261953665.16600001</v>
      </c>
      <c r="IE87" s="257">
        <v>1.0802010588437625</v>
      </c>
      <c r="IF87" s="266">
        <v>0</v>
      </c>
      <c r="IG87" s="242">
        <v>261953665.16600001</v>
      </c>
      <c r="IH87" s="234">
        <v>250725182.52432001</v>
      </c>
      <c r="II87" s="257">
        <v>95.713561543578891</v>
      </c>
      <c r="IJ87" s="266">
        <v>5035336.9944899976</v>
      </c>
      <c r="IK87" s="257">
        <v>1.9222242953917463</v>
      </c>
      <c r="IL87" s="266">
        <v>255760519.51881</v>
      </c>
      <c r="IM87" s="271">
        <v>97.635785838970648</v>
      </c>
      <c r="IN87" s="397">
        <v>49625773.899999999</v>
      </c>
      <c r="IO87" s="419">
        <v>0</v>
      </c>
      <c r="IP87" s="212">
        <v>57415474</v>
      </c>
      <c r="IQ87" s="257">
        <v>0.26572294000446306</v>
      </c>
      <c r="IR87" s="266">
        <v>0</v>
      </c>
      <c r="IS87" s="242">
        <v>57415474</v>
      </c>
      <c r="IT87" s="234">
        <v>29234441.999000002</v>
      </c>
      <c r="IU87" s="257">
        <v>50.917357224987811</v>
      </c>
      <c r="IV87" s="266">
        <v>18842144.457000006</v>
      </c>
      <c r="IW87" s="257">
        <v>32.817188719891099</v>
      </c>
      <c r="IX87" s="266">
        <v>48076586.456000008</v>
      </c>
      <c r="IY87" s="271">
        <v>83.734545944878917</v>
      </c>
    </row>
    <row r="88" spans="1:259" ht="14.1" customHeight="1" x14ac:dyDescent="0.2">
      <c r="A88" s="202">
        <v>264</v>
      </c>
      <c r="B88" s="252" t="s">
        <v>205</v>
      </c>
      <c r="C88" s="241">
        <v>0</v>
      </c>
      <c r="D88" s="240">
        <v>0</v>
      </c>
      <c r="E88" s="241">
        <v>0</v>
      </c>
      <c r="F88" s="212">
        <v>0</v>
      </c>
      <c r="G88" s="271">
        <v>0</v>
      </c>
      <c r="H88" s="234">
        <v>0</v>
      </c>
      <c r="I88" s="257">
        <v>0</v>
      </c>
      <c r="J88" s="212">
        <v>0</v>
      </c>
      <c r="K88" s="257">
        <v>0</v>
      </c>
      <c r="L88" s="212">
        <v>0</v>
      </c>
      <c r="M88" s="257">
        <v>0</v>
      </c>
      <c r="N88" s="241">
        <v>0</v>
      </c>
      <c r="O88" s="259">
        <v>0</v>
      </c>
      <c r="P88" s="241">
        <v>0</v>
      </c>
      <c r="Q88" s="271">
        <v>0</v>
      </c>
      <c r="R88" s="234">
        <v>0</v>
      </c>
      <c r="S88" s="257">
        <v>0</v>
      </c>
      <c r="T88" s="212">
        <v>0</v>
      </c>
      <c r="U88" s="257">
        <v>0</v>
      </c>
      <c r="V88" s="212">
        <v>0</v>
      </c>
      <c r="W88" s="257">
        <v>0</v>
      </c>
      <c r="X88" s="241">
        <v>0</v>
      </c>
      <c r="Y88" s="259">
        <v>0</v>
      </c>
      <c r="Z88" s="241">
        <v>0</v>
      </c>
      <c r="AA88" s="271">
        <v>0</v>
      </c>
      <c r="AB88" s="234">
        <v>0</v>
      </c>
      <c r="AC88" s="257">
        <v>0</v>
      </c>
      <c r="AD88" s="212">
        <v>0</v>
      </c>
      <c r="AE88" s="257">
        <v>0</v>
      </c>
      <c r="AF88" s="212">
        <v>0</v>
      </c>
      <c r="AG88" s="257">
        <v>0</v>
      </c>
      <c r="AH88" s="241">
        <v>0</v>
      </c>
      <c r="AI88" s="259">
        <v>0</v>
      </c>
      <c r="AJ88" s="241">
        <v>0</v>
      </c>
      <c r="AK88" s="271">
        <v>0</v>
      </c>
      <c r="AL88" s="234">
        <v>0</v>
      </c>
      <c r="AM88" s="257">
        <v>0</v>
      </c>
      <c r="AN88" s="212">
        <v>0</v>
      </c>
      <c r="AO88" s="257">
        <v>0</v>
      </c>
      <c r="AP88" s="212">
        <v>0</v>
      </c>
      <c r="AQ88" s="257">
        <v>0</v>
      </c>
      <c r="AR88" s="241">
        <v>0</v>
      </c>
      <c r="AS88" s="259">
        <v>0</v>
      </c>
      <c r="AT88" s="241">
        <v>0</v>
      </c>
      <c r="AU88" s="271">
        <v>0</v>
      </c>
      <c r="AV88" s="234">
        <v>0</v>
      </c>
      <c r="AW88" s="257">
        <v>0</v>
      </c>
      <c r="AX88" s="212">
        <v>0</v>
      </c>
      <c r="AY88" s="257">
        <v>0</v>
      </c>
      <c r="AZ88" s="212">
        <v>0</v>
      </c>
      <c r="BA88" s="257">
        <v>0</v>
      </c>
      <c r="BB88" s="241">
        <v>0</v>
      </c>
      <c r="BC88" s="259">
        <v>0</v>
      </c>
      <c r="BD88" s="241">
        <v>0</v>
      </c>
      <c r="BE88" s="271">
        <v>0</v>
      </c>
      <c r="BF88" s="234">
        <v>0</v>
      </c>
      <c r="BG88" s="257">
        <v>0</v>
      </c>
      <c r="BH88" s="212">
        <v>0</v>
      </c>
      <c r="BI88" s="257">
        <v>0</v>
      </c>
      <c r="BJ88" s="212">
        <v>0</v>
      </c>
      <c r="BK88" s="257">
        <v>0</v>
      </c>
      <c r="BL88" s="241">
        <v>0</v>
      </c>
      <c r="BM88" s="262">
        <v>0</v>
      </c>
      <c r="BN88" s="241">
        <v>0</v>
      </c>
      <c r="BO88" s="271">
        <v>0</v>
      </c>
      <c r="BP88" s="234">
        <v>0</v>
      </c>
      <c r="BQ88" s="257">
        <v>0</v>
      </c>
      <c r="BR88" s="212">
        <v>0</v>
      </c>
      <c r="BS88" s="257">
        <v>0</v>
      </c>
      <c r="BT88" s="212">
        <v>0</v>
      </c>
      <c r="BU88" s="259">
        <v>0</v>
      </c>
      <c r="BV88" s="241">
        <v>0</v>
      </c>
      <c r="BW88" s="373">
        <v>0</v>
      </c>
      <c r="BX88" s="241">
        <v>0</v>
      </c>
      <c r="BY88" s="212">
        <v>0</v>
      </c>
      <c r="BZ88" s="269">
        <v>0</v>
      </c>
      <c r="CA88" s="212">
        <v>0</v>
      </c>
      <c r="CB88" s="242">
        <v>0</v>
      </c>
      <c r="CC88" s="234">
        <v>0</v>
      </c>
      <c r="CD88" s="269">
        <v>0</v>
      </c>
      <c r="CE88" s="212">
        <v>0</v>
      </c>
      <c r="CF88" s="269">
        <v>0</v>
      </c>
      <c r="CG88" s="212">
        <v>0</v>
      </c>
      <c r="CH88" s="274">
        <v>0</v>
      </c>
      <c r="CI88" s="241">
        <v>0</v>
      </c>
      <c r="CJ88" s="373">
        <v>0</v>
      </c>
      <c r="CK88" s="241">
        <v>0</v>
      </c>
      <c r="CL88" s="212">
        <v>0</v>
      </c>
      <c r="CM88" s="269">
        <v>0</v>
      </c>
      <c r="CN88" s="212">
        <v>0</v>
      </c>
      <c r="CO88" s="242">
        <v>0</v>
      </c>
      <c r="CP88" s="234">
        <v>0</v>
      </c>
      <c r="CQ88" s="269">
        <v>0</v>
      </c>
      <c r="CR88" s="212">
        <v>0</v>
      </c>
      <c r="CS88" s="269">
        <v>0</v>
      </c>
      <c r="CT88" s="212">
        <v>0</v>
      </c>
      <c r="CU88" s="274">
        <v>0</v>
      </c>
      <c r="CV88" s="241">
        <v>5286324.5810000002</v>
      </c>
      <c r="CW88" s="373">
        <v>51.363433550330349</v>
      </c>
      <c r="CX88" s="241">
        <v>10292000</v>
      </c>
      <c r="CY88" s="212">
        <v>10292000</v>
      </c>
      <c r="CZ88" s="269">
        <v>0.11934815511926337</v>
      </c>
      <c r="DA88" s="212">
        <v>0</v>
      </c>
      <c r="DB88" s="242">
        <v>10292000</v>
      </c>
      <c r="DC88" s="234">
        <v>160904.78799999997</v>
      </c>
      <c r="DD88" s="269">
        <v>1.563396696463272</v>
      </c>
      <c r="DE88" s="212">
        <v>87980.95</v>
      </c>
      <c r="DF88" s="269">
        <v>0.8548479401476875</v>
      </c>
      <c r="DG88" s="212">
        <v>248885.73799999995</v>
      </c>
      <c r="DH88" s="274">
        <v>2.4182446366109596</v>
      </c>
      <c r="DI88" s="241">
        <v>15575725.423</v>
      </c>
      <c r="DJ88" s="373">
        <v>97.406269389325573</v>
      </c>
      <c r="DK88" s="241">
        <v>19972734.624000002</v>
      </c>
      <c r="DL88" s="212">
        <v>15990475.275</v>
      </c>
      <c r="DM88" s="269">
        <v>0.14899501200572787</v>
      </c>
      <c r="DN88" s="212">
        <v>0</v>
      </c>
      <c r="DO88" s="242">
        <v>15990475.275</v>
      </c>
      <c r="DP88" s="234">
        <v>10638739.558</v>
      </c>
      <c r="DQ88" s="269">
        <v>66.53172826346777</v>
      </c>
      <c r="DR88" s="212">
        <v>4561480.7809999995</v>
      </c>
      <c r="DS88" s="269">
        <v>28.526236416071747</v>
      </c>
      <c r="DT88" s="212">
        <v>15200220.339</v>
      </c>
      <c r="DU88" s="274">
        <v>95.057964679539523</v>
      </c>
      <c r="DV88" s="241">
        <v>5535602.6229999997</v>
      </c>
      <c r="DW88" s="373">
        <v>93.1</v>
      </c>
      <c r="DX88" s="241">
        <v>12053728.858999999</v>
      </c>
      <c r="DY88" s="212">
        <v>5942973.8200000003</v>
      </c>
      <c r="DZ88" s="269">
        <v>4.2089268480005729E-2</v>
      </c>
      <c r="EA88" s="212">
        <v>0</v>
      </c>
      <c r="EB88" s="242">
        <v>5942973.8200000003</v>
      </c>
      <c r="EC88" s="234">
        <v>5201334.1160000004</v>
      </c>
      <c r="ED88" s="269">
        <v>87.520730757652913</v>
      </c>
      <c r="EE88" s="212">
        <v>373254.42399999977</v>
      </c>
      <c r="EF88" s="269">
        <v>6.2806001726590095</v>
      </c>
      <c r="EG88" s="212">
        <v>5574588.54</v>
      </c>
      <c r="EH88" s="274">
        <v>93.80133093031192</v>
      </c>
      <c r="EI88" s="241">
        <v>3808842.3319999995</v>
      </c>
      <c r="EJ88" s="373">
        <v>41.953605925119007</v>
      </c>
      <c r="EK88" s="241">
        <v>2722838.1710000001</v>
      </c>
      <c r="EL88" s="212">
        <v>9078700.7410000004</v>
      </c>
      <c r="EM88" s="269">
        <v>5.7937025154045314E-2</v>
      </c>
      <c r="EN88" s="212">
        <v>0</v>
      </c>
      <c r="EO88" s="242">
        <v>9078700.7410000004</v>
      </c>
      <c r="EP88" s="234">
        <v>2103561.7659999998</v>
      </c>
      <c r="EQ88" s="269">
        <v>23.170295243901791</v>
      </c>
      <c r="ER88" s="212">
        <v>869832.41899999988</v>
      </c>
      <c r="ES88" s="269">
        <v>9.5810231421306824</v>
      </c>
      <c r="ET88" s="212">
        <v>2973394.1849999996</v>
      </c>
      <c r="EU88" s="274">
        <v>32.751318386032473</v>
      </c>
      <c r="EV88" s="397">
        <v>3033102.6370000001</v>
      </c>
      <c r="EW88" s="419">
        <v>8388493.3939999994</v>
      </c>
      <c r="EX88" s="212">
        <v>7791955.1509999996</v>
      </c>
      <c r="EY88" s="257">
        <v>4.5801542520452265E-2</v>
      </c>
      <c r="EZ88" s="269">
        <v>0</v>
      </c>
      <c r="FA88" s="212">
        <v>7791955.1509999996</v>
      </c>
      <c r="FB88" s="242">
        <v>2155955.1849999996</v>
      </c>
      <c r="FC88" s="260">
        <v>27.668988632760673</v>
      </c>
      <c r="FD88" s="269">
        <v>325018.07</v>
      </c>
      <c r="FE88" s="257">
        <v>4.1712004715310504</v>
      </c>
      <c r="FF88" s="269">
        <v>2480973.2549999994</v>
      </c>
      <c r="FG88" s="271">
        <v>31.840189104291721</v>
      </c>
      <c r="FH88" s="397">
        <v>5640674.7840000009</v>
      </c>
      <c r="FI88" s="419">
        <v>4355348.4360000007</v>
      </c>
      <c r="FJ88" s="212">
        <v>6786500.3819999993</v>
      </c>
      <c r="FK88" s="257">
        <v>3.5071213004425048E-2</v>
      </c>
      <c r="FL88" s="269">
        <v>0</v>
      </c>
      <c r="FM88" s="212">
        <v>6786500.3819999993</v>
      </c>
      <c r="FN88" s="242">
        <v>4561433.7989999996</v>
      </c>
      <c r="FO88" s="260">
        <v>67.213343288072338</v>
      </c>
      <c r="FP88" s="269">
        <v>1347195.1090000004</v>
      </c>
      <c r="FQ88" s="257">
        <v>19.851101940157537</v>
      </c>
      <c r="FR88" s="269">
        <v>5908628.9079999998</v>
      </c>
      <c r="FS88" s="271">
        <v>87.064445228229857</v>
      </c>
      <c r="FT88" s="397">
        <v>35394260.377999999</v>
      </c>
      <c r="FU88" s="419">
        <v>16320290</v>
      </c>
      <c r="FV88" s="212">
        <v>37653623.262999997</v>
      </c>
      <c r="FW88" s="257">
        <v>0.23681785664672142</v>
      </c>
      <c r="FX88" s="269">
        <v>0</v>
      </c>
      <c r="FY88" s="212">
        <v>37653623.262999997</v>
      </c>
      <c r="FZ88" s="427">
        <v>30899907.600599997</v>
      </c>
      <c r="GA88" s="260">
        <v>82.063570309748968</v>
      </c>
      <c r="GB88" s="269">
        <v>4352600.267400004</v>
      </c>
      <c r="GC88" s="257">
        <v>11.559578840523027</v>
      </c>
      <c r="GD88" s="269">
        <v>35252507.868000001</v>
      </c>
      <c r="GE88" s="271">
        <v>93.623149150271999</v>
      </c>
      <c r="GF88" s="397">
        <v>10662484.117000001</v>
      </c>
      <c r="GG88" s="419">
        <v>12267318.41</v>
      </c>
      <c r="GH88" s="212">
        <v>14518129.141000001</v>
      </c>
      <c r="GI88" s="257">
        <v>8.9442222631022611E-2</v>
      </c>
      <c r="GJ88" s="269">
        <v>0</v>
      </c>
      <c r="GK88" s="242">
        <v>14518129.141000001</v>
      </c>
      <c r="GL88" s="234">
        <v>9587739.8900000006</v>
      </c>
      <c r="GM88" s="257">
        <v>66.039775489554586</v>
      </c>
      <c r="GN88" s="266">
        <v>1515168.0379999997</v>
      </c>
      <c r="GO88" s="257">
        <v>10.436386281487751</v>
      </c>
      <c r="GP88" s="266">
        <v>11102907.927999999</v>
      </c>
      <c r="GQ88" s="271">
        <v>76.476161771042342</v>
      </c>
      <c r="GR88" s="397">
        <v>4565542.0779999997</v>
      </c>
      <c r="GS88" s="419">
        <v>9377588.1549999993</v>
      </c>
      <c r="GT88" s="212">
        <v>135332133.993</v>
      </c>
      <c r="GU88" s="257">
        <v>0.65494022948697439</v>
      </c>
      <c r="GV88" s="266">
        <v>0</v>
      </c>
      <c r="GW88" s="242">
        <v>53949882.089000009</v>
      </c>
      <c r="GX88" s="234">
        <v>7293559.4579999996</v>
      </c>
      <c r="GY88" s="257">
        <v>5.389377410081523</v>
      </c>
      <c r="GZ88" s="266">
        <v>53949882.089000009</v>
      </c>
      <c r="HA88" s="257">
        <v>39.864798180002495</v>
      </c>
      <c r="HB88" s="266">
        <v>61243441.547000006</v>
      </c>
      <c r="HC88" s="271">
        <v>45.254175590084024</v>
      </c>
      <c r="HD88" s="397">
        <v>129177891.274</v>
      </c>
      <c r="HE88" s="419">
        <v>8407983.8819999993</v>
      </c>
      <c r="HF88" s="212">
        <v>157646421.63310003</v>
      </c>
      <c r="HG88" s="257">
        <v>0.82194391019746027</v>
      </c>
      <c r="HH88" s="266">
        <v>0</v>
      </c>
      <c r="HI88" s="242">
        <v>108203848.37899999</v>
      </c>
      <c r="HJ88" s="234">
        <v>108203848.37899999</v>
      </c>
      <c r="HK88" s="257">
        <v>68.637046916820793</v>
      </c>
      <c r="HL88" s="266">
        <v>26178772.99500002</v>
      </c>
      <c r="HM88" s="257">
        <v>16.606005213316831</v>
      </c>
      <c r="HN88" s="266">
        <v>134382621.37400001</v>
      </c>
      <c r="HO88" s="271">
        <v>85.243052130137613</v>
      </c>
      <c r="HP88" s="397">
        <v>131215298.419</v>
      </c>
      <c r="HQ88" s="419">
        <v>110000000</v>
      </c>
      <c r="HR88" s="212">
        <v>138846428.396</v>
      </c>
      <c r="HS88" s="257">
        <v>0.67722559603802168</v>
      </c>
      <c r="HT88" s="266">
        <v>0</v>
      </c>
      <c r="HU88" s="242">
        <v>138846428.396</v>
      </c>
      <c r="HV88" s="234">
        <v>116475184.82017</v>
      </c>
      <c r="HW88" s="257">
        <v>83.887778868876921</v>
      </c>
      <c r="HX88" s="266">
        <v>18213250.13583</v>
      </c>
      <c r="HY88" s="257">
        <v>13.117550336897757</v>
      </c>
      <c r="HZ88" s="266">
        <v>134688434.956</v>
      </c>
      <c r="IA88" s="271">
        <v>97.005329205774672</v>
      </c>
      <c r="IB88" s="397">
        <v>157183959.245</v>
      </c>
      <c r="IC88" s="419">
        <v>153458827.21900001</v>
      </c>
      <c r="ID88" s="212">
        <v>174283468.086</v>
      </c>
      <c r="IE88" s="257">
        <v>0.71868124710589243</v>
      </c>
      <c r="IF88" s="266">
        <v>0</v>
      </c>
      <c r="IG88" s="242">
        <v>174283468.086</v>
      </c>
      <c r="IH88" s="234">
        <v>149942416.93599999</v>
      </c>
      <c r="II88" s="257">
        <v>86.033643111813134</v>
      </c>
      <c r="IJ88" s="266">
        <v>22602066.960000008</v>
      </c>
      <c r="IK88" s="257">
        <v>12.968566214695155</v>
      </c>
      <c r="IL88" s="266">
        <v>172544483.896</v>
      </c>
      <c r="IM88" s="271">
        <v>99.002209326508293</v>
      </c>
      <c r="IN88" s="397">
        <v>154460719.30900002</v>
      </c>
      <c r="IO88" s="419">
        <v>164027399</v>
      </c>
      <c r="IP88" s="212">
        <v>166968818.308</v>
      </c>
      <c r="IQ88" s="257">
        <v>0.77274369083625039</v>
      </c>
      <c r="IR88" s="266">
        <v>0</v>
      </c>
      <c r="IS88" s="242">
        <v>166968818.308</v>
      </c>
      <c r="IT88" s="234">
        <v>149492286.89899999</v>
      </c>
      <c r="IU88" s="257">
        <v>89.533056779043719</v>
      </c>
      <c r="IV88" s="266">
        <v>17465767.671000004</v>
      </c>
      <c r="IW88" s="257">
        <v>10.460496665180726</v>
      </c>
      <c r="IX88" s="266">
        <v>166958054.56999999</v>
      </c>
      <c r="IY88" s="271">
        <v>99.993553444224446</v>
      </c>
    </row>
    <row r="89" spans="1:259" ht="14.1" customHeight="1" x14ac:dyDescent="0.2">
      <c r="A89" s="202">
        <v>265</v>
      </c>
      <c r="B89" s="252" t="s">
        <v>204</v>
      </c>
      <c r="C89" s="241">
        <v>350936590</v>
      </c>
      <c r="D89" s="240">
        <v>102.24350237044601</v>
      </c>
      <c r="E89" s="241">
        <v>0</v>
      </c>
      <c r="F89" s="212">
        <v>343236080.39999998</v>
      </c>
      <c r="G89" s="367">
        <v>10.425040259052345</v>
      </c>
      <c r="H89" s="234">
        <v>228467655.30000001</v>
      </c>
      <c r="I89" s="256">
        <v>66.562831924239646</v>
      </c>
      <c r="J89" s="212">
        <v>60543750.700000003</v>
      </c>
      <c r="K89" s="256">
        <v>17.639098613829763</v>
      </c>
      <c r="L89" s="212">
        <v>289011406</v>
      </c>
      <c r="M89" s="256">
        <v>84.201930538069391</v>
      </c>
      <c r="N89" s="241">
        <v>461313941.89999998</v>
      </c>
      <c r="O89" s="262">
        <v>87.357721620618591</v>
      </c>
      <c r="P89" s="241">
        <v>528074603.30000001</v>
      </c>
      <c r="Q89" s="367">
        <v>10.532016408020324</v>
      </c>
      <c r="R89" s="234">
        <v>368648224.77199996</v>
      </c>
      <c r="S89" s="256">
        <v>69.809875814567491</v>
      </c>
      <c r="T89" s="212">
        <v>79319604.700000003</v>
      </c>
      <c r="U89" s="256">
        <v>15.020530092589665</v>
      </c>
      <c r="V89" s="212">
        <v>447967829.47199994</v>
      </c>
      <c r="W89" s="256">
        <v>84.830405907157157</v>
      </c>
      <c r="X89" s="241">
        <v>564080807</v>
      </c>
      <c r="Y89" s="262">
        <v>102.82726485235297</v>
      </c>
      <c r="Z89" s="241">
        <v>548571245</v>
      </c>
      <c r="AA89" s="367">
        <v>8.8827114191986585</v>
      </c>
      <c r="AB89" s="234">
        <v>416159609.60000002</v>
      </c>
      <c r="AC89" s="256">
        <v>75.862454219597325</v>
      </c>
      <c r="AD89" s="212">
        <v>54953184</v>
      </c>
      <c r="AE89" s="256">
        <v>10.017510852213917</v>
      </c>
      <c r="AF89" s="212">
        <v>471112793.60000002</v>
      </c>
      <c r="AG89" s="256">
        <v>85.879965071811242</v>
      </c>
      <c r="AH89" s="241">
        <v>602360543</v>
      </c>
      <c r="AI89" s="262">
        <v>78.909747229576197</v>
      </c>
      <c r="AJ89" s="241">
        <v>763353786</v>
      </c>
      <c r="AK89" s="367">
        <v>13.768686728792142</v>
      </c>
      <c r="AL89" s="234">
        <v>511264407</v>
      </c>
      <c r="AM89" s="256">
        <v>66.976075363304744</v>
      </c>
      <c r="AN89" s="212">
        <v>60837078</v>
      </c>
      <c r="AO89" s="256">
        <v>7.9697093426088026</v>
      </c>
      <c r="AP89" s="212">
        <v>572101485</v>
      </c>
      <c r="AQ89" s="256">
        <v>74.945784705913539</v>
      </c>
      <c r="AR89" s="241">
        <v>727993572.53499985</v>
      </c>
      <c r="AS89" s="262">
        <v>92.091262116626083</v>
      </c>
      <c r="AT89" s="241">
        <v>790513188.55099988</v>
      </c>
      <c r="AU89" s="367">
        <v>9.9386218591691531</v>
      </c>
      <c r="AV89" s="234">
        <v>597559405.05900002</v>
      </c>
      <c r="AW89" s="256">
        <v>75.591326458995383</v>
      </c>
      <c r="AX89" s="212">
        <v>106877210.009</v>
      </c>
      <c r="AY89" s="256">
        <v>13.519978104970582</v>
      </c>
      <c r="AZ89" s="212">
        <v>704436615.06800008</v>
      </c>
      <c r="BA89" s="256">
        <v>89.111304563965973</v>
      </c>
      <c r="BB89" s="241">
        <v>746383771.01800013</v>
      </c>
      <c r="BC89" s="262">
        <v>83.430342839413811</v>
      </c>
      <c r="BD89" s="241">
        <v>894619086.55299997</v>
      </c>
      <c r="BE89" s="367">
        <v>11.587496472631614</v>
      </c>
      <c r="BF89" s="234">
        <v>597143560.95499992</v>
      </c>
      <c r="BG89" s="256">
        <v>66.748359154264847</v>
      </c>
      <c r="BH89" s="212">
        <v>201039727.01300001</v>
      </c>
      <c r="BI89" s="256">
        <v>22.472103494640766</v>
      </c>
      <c r="BJ89" s="212">
        <v>798183287.96799994</v>
      </c>
      <c r="BK89" s="256">
        <v>89.220462648905624</v>
      </c>
      <c r="BL89" s="241">
        <v>929628118.14499974</v>
      </c>
      <c r="BM89" s="262">
        <v>90.837016250731878</v>
      </c>
      <c r="BN89" s="241">
        <v>1023402305.046</v>
      </c>
      <c r="BO89" s="367">
        <v>12.98457560807342</v>
      </c>
      <c r="BP89" s="234">
        <v>801792588.03299999</v>
      </c>
      <c r="BQ89" s="256">
        <v>78.345786801502356</v>
      </c>
      <c r="BR89" s="212">
        <v>160556001.05699998</v>
      </c>
      <c r="BS89" s="256">
        <v>15.68845411675942</v>
      </c>
      <c r="BT89" s="212">
        <v>962348589.08999991</v>
      </c>
      <c r="BU89" s="262">
        <v>94.034240918261773</v>
      </c>
      <c r="BV89" s="241">
        <v>1046867593.83</v>
      </c>
      <c r="BW89" s="373">
        <v>92.374774233796558</v>
      </c>
      <c r="BX89" s="241">
        <v>1134297854.066</v>
      </c>
      <c r="BY89" s="212">
        <v>1133282979.5939999</v>
      </c>
      <c r="BZ89" s="269">
        <v>13.243855407033752</v>
      </c>
      <c r="CA89" s="212">
        <v>0</v>
      </c>
      <c r="CB89" s="242">
        <v>1133282979.5939999</v>
      </c>
      <c r="CC89" s="234">
        <v>780438244.27999997</v>
      </c>
      <c r="CD89" s="269">
        <v>68.865257692266141</v>
      </c>
      <c r="CE89" s="212">
        <v>199230304.588</v>
      </c>
      <c r="CF89" s="269">
        <v>17.579925594521374</v>
      </c>
      <c r="CG89" s="212">
        <v>979668548.86800003</v>
      </c>
      <c r="CH89" s="274">
        <v>86.445183286787525</v>
      </c>
      <c r="CI89" s="241">
        <v>1417516052.8019998</v>
      </c>
      <c r="CJ89" s="373">
        <v>93.293230781949134</v>
      </c>
      <c r="CK89" s="241">
        <v>1470724008.3710003</v>
      </c>
      <c r="CL89" s="212">
        <v>1519420048.937</v>
      </c>
      <c r="CM89" s="269">
        <v>14.467950191555785</v>
      </c>
      <c r="CN89" s="212">
        <v>0</v>
      </c>
      <c r="CO89" s="242">
        <v>1519420048.937</v>
      </c>
      <c r="CP89" s="234">
        <v>1122761287.497</v>
      </c>
      <c r="CQ89" s="269">
        <v>73.894068219153354</v>
      </c>
      <c r="CR89" s="212">
        <v>241494676.92599976</v>
      </c>
      <c r="CS89" s="269">
        <v>15.893871947717923</v>
      </c>
      <c r="CT89" s="212">
        <v>1364255964.4229999</v>
      </c>
      <c r="CU89" s="274">
        <v>89.787940166871266</v>
      </c>
      <c r="CV89" s="241">
        <v>1524301378.9679999</v>
      </c>
      <c r="CW89" s="373">
        <v>97.732715404860485</v>
      </c>
      <c r="CX89" s="241">
        <v>1557203106.0530002</v>
      </c>
      <c r="CY89" s="212">
        <v>1559663386.6700001</v>
      </c>
      <c r="CZ89" s="269">
        <v>18.086178372146019</v>
      </c>
      <c r="DA89" s="212">
        <v>76187000</v>
      </c>
      <c r="DB89" s="242">
        <v>1483476386.6700001</v>
      </c>
      <c r="DC89" s="234">
        <v>922868876.20599997</v>
      </c>
      <c r="DD89" s="269">
        <v>59.171029088295469</v>
      </c>
      <c r="DE89" s="212">
        <v>371161471.50500005</v>
      </c>
      <c r="DF89" s="269">
        <v>23.797536999150694</v>
      </c>
      <c r="DG89" s="212">
        <v>1294030347.711</v>
      </c>
      <c r="DH89" s="274">
        <v>82.968566087446163</v>
      </c>
      <c r="DI89" s="241">
        <v>1772171737.5469999</v>
      </c>
      <c r="DJ89" s="373">
        <v>97.175293594572096</v>
      </c>
      <c r="DK89" s="241">
        <v>2128856810.2500002</v>
      </c>
      <c r="DL89" s="212">
        <v>1823685498.6420002</v>
      </c>
      <c r="DM89" s="269">
        <v>16.992618298822677</v>
      </c>
      <c r="DN89" s="212">
        <v>0</v>
      </c>
      <c r="DO89" s="242">
        <v>1823685498.6420002</v>
      </c>
      <c r="DP89" s="234">
        <v>1025654556.3759999</v>
      </c>
      <c r="DQ89" s="269">
        <v>56.240758460806397</v>
      </c>
      <c r="DR89" s="212">
        <v>382731674.44</v>
      </c>
      <c r="DS89" s="269">
        <v>20.986714799508992</v>
      </c>
      <c r="DT89" s="212">
        <v>1408386230.816</v>
      </c>
      <c r="DU89" s="274">
        <v>77.227473260315378</v>
      </c>
      <c r="DV89" s="241">
        <v>2069308269.4960003</v>
      </c>
      <c r="DW89" s="373">
        <v>96.7</v>
      </c>
      <c r="DX89" s="241">
        <v>2000081842.3380003</v>
      </c>
      <c r="DY89" s="212">
        <v>2140882346.9148998</v>
      </c>
      <c r="DZ89" s="269">
        <v>15.162135088019953</v>
      </c>
      <c r="EA89" s="212">
        <v>0</v>
      </c>
      <c r="EB89" s="242">
        <v>2140882346.9148998</v>
      </c>
      <c r="EC89" s="234">
        <v>1514759015.4760001</v>
      </c>
      <c r="ED89" s="269">
        <v>70.753958883300172</v>
      </c>
      <c r="EE89" s="212">
        <v>433332406.616</v>
      </c>
      <c r="EF89" s="269">
        <v>20.240832348421666</v>
      </c>
      <c r="EG89" s="212">
        <v>1948091422.092</v>
      </c>
      <c r="EH89" s="274">
        <v>90.994791231721834</v>
      </c>
      <c r="EI89" s="241">
        <v>1918650414.2979999</v>
      </c>
      <c r="EJ89" s="373">
        <v>102.07704361570616</v>
      </c>
      <c r="EK89" s="241">
        <v>1759999043.04</v>
      </c>
      <c r="EL89" s="212">
        <v>1879610092.9359999</v>
      </c>
      <c r="EM89" s="269">
        <v>11.995000203325953</v>
      </c>
      <c r="EN89" s="212">
        <v>0</v>
      </c>
      <c r="EO89" s="242">
        <v>1879610092.9359999</v>
      </c>
      <c r="EP89" s="234">
        <v>1287004100.9920001</v>
      </c>
      <c r="EQ89" s="269">
        <v>68.471865831581397</v>
      </c>
      <c r="ER89" s="212">
        <v>508166388.58099985</v>
      </c>
      <c r="ES89" s="269">
        <v>27.035734192469178</v>
      </c>
      <c r="ET89" s="212">
        <v>1795170489.573</v>
      </c>
      <c r="EU89" s="274">
        <v>95.507600024050561</v>
      </c>
      <c r="EV89" s="397">
        <v>2011386698.8769999</v>
      </c>
      <c r="EW89" s="419">
        <v>1870402574.9650002</v>
      </c>
      <c r="EX89" s="212">
        <v>2023150623.253</v>
      </c>
      <c r="EY89" s="257">
        <v>11.892191048392982</v>
      </c>
      <c r="EZ89" s="269">
        <v>4742582</v>
      </c>
      <c r="FA89" s="212">
        <v>2018408041.253</v>
      </c>
      <c r="FB89" s="242">
        <v>1360593671.3659999</v>
      </c>
      <c r="FC89" s="260">
        <v>67.251229628089547</v>
      </c>
      <c r="FD89" s="269">
        <v>523096776.53299999</v>
      </c>
      <c r="FE89" s="257">
        <v>25.855552746335754</v>
      </c>
      <c r="FF89" s="269">
        <v>1883690447.8989999</v>
      </c>
      <c r="FG89" s="271">
        <v>93.106782374425308</v>
      </c>
      <c r="FH89" s="397">
        <v>2048689343.2169998</v>
      </c>
      <c r="FI89" s="419">
        <v>1953098883.7409999</v>
      </c>
      <c r="FJ89" s="212">
        <v>2138133080.5019999</v>
      </c>
      <c r="FK89" s="257">
        <v>11.049424073854437</v>
      </c>
      <c r="FL89" s="269">
        <v>32583083.693</v>
      </c>
      <c r="FM89" s="212">
        <v>2105549996.8089998</v>
      </c>
      <c r="FN89" s="242">
        <v>1580083636.1670001</v>
      </c>
      <c r="FO89" s="260">
        <v>73.900153857402614</v>
      </c>
      <c r="FP89" s="269">
        <v>388167724.34799999</v>
      </c>
      <c r="FQ89" s="257">
        <v>18.154516568111109</v>
      </c>
      <c r="FR89" s="269">
        <v>1968251360.5150001</v>
      </c>
      <c r="FS89" s="271">
        <v>92.054670425513734</v>
      </c>
      <c r="FT89" s="397">
        <v>1601206294.7370002</v>
      </c>
      <c r="FU89" s="419">
        <v>1978554234.102</v>
      </c>
      <c r="FV89" s="212">
        <v>1868144798.895</v>
      </c>
      <c r="FW89" s="257">
        <v>11.749468147857224</v>
      </c>
      <c r="FX89" s="269">
        <v>0</v>
      </c>
      <c r="FY89" s="212">
        <v>1868144798.895</v>
      </c>
      <c r="FZ89" s="427">
        <v>1307549100.9719</v>
      </c>
      <c r="GA89" s="260">
        <v>69.991849761608947</v>
      </c>
      <c r="GB89" s="269">
        <v>431672291.04810005</v>
      </c>
      <c r="GC89" s="257">
        <v>23.107003873759275</v>
      </c>
      <c r="GD89" s="269">
        <v>1739221392.02</v>
      </c>
      <c r="GE89" s="271">
        <v>93.098853635368215</v>
      </c>
      <c r="GF89" s="397">
        <v>1880095410.9920001</v>
      </c>
      <c r="GG89" s="419">
        <v>2054897772.0179996</v>
      </c>
      <c r="GH89" s="212">
        <v>2110515738.0649996</v>
      </c>
      <c r="GI89" s="257">
        <v>13.002310192791436</v>
      </c>
      <c r="GJ89" s="269">
        <v>0</v>
      </c>
      <c r="GK89" s="242">
        <v>2110515738.0649996</v>
      </c>
      <c r="GL89" s="234">
        <v>1407130291.9899998</v>
      </c>
      <c r="GM89" s="257">
        <v>66.672343001815747</v>
      </c>
      <c r="GN89" s="266">
        <v>577988496.84900022</v>
      </c>
      <c r="GO89" s="257">
        <v>27.386125884989699</v>
      </c>
      <c r="GP89" s="266">
        <v>1985118788.839</v>
      </c>
      <c r="GQ89" s="271">
        <v>94.058468886805443</v>
      </c>
      <c r="GR89" s="397">
        <v>2055517329.4890001</v>
      </c>
      <c r="GS89" s="419">
        <v>1929628656.365</v>
      </c>
      <c r="GT89" s="212">
        <v>2300301655.2649999</v>
      </c>
      <c r="GU89" s="257">
        <v>11.132316099193797</v>
      </c>
      <c r="GV89" s="266">
        <v>53154000.578393005</v>
      </c>
      <c r="GW89" s="242">
        <v>618835935.7039001</v>
      </c>
      <c r="GX89" s="234">
        <v>1186241529.4990001</v>
      </c>
      <c r="GY89" s="257">
        <v>51.568955175243843</v>
      </c>
      <c r="GZ89" s="266">
        <v>618835935.7039001</v>
      </c>
      <c r="HA89" s="257">
        <v>26.902381880545523</v>
      </c>
      <c r="HB89" s="266">
        <v>1805077465.2029002</v>
      </c>
      <c r="HC89" s="271">
        <v>78.471337055789377</v>
      </c>
      <c r="HD89" s="397">
        <v>2487643791.1849999</v>
      </c>
      <c r="HE89" s="419">
        <v>2322527057.0739994</v>
      </c>
      <c r="HF89" s="212">
        <v>2682641907.6669998</v>
      </c>
      <c r="HG89" s="257">
        <v>13.986877446410887</v>
      </c>
      <c r="HH89" s="266">
        <v>191699363.178</v>
      </c>
      <c r="HI89" s="242">
        <v>1642915608.6609998</v>
      </c>
      <c r="HJ89" s="234">
        <v>1642915608.6609998</v>
      </c>
      <c r="HK89" s="257">
        <v>61.242449242500143</v>
      </c>
      <c r="HL89" s="266">
        <v>530379187.0999999</v>
      </c>
      <c r="HM89" s="257">
        <v>19.770778410050717</v>
      </c>
      <c r="HN89" s="266">
        <v>2173294795.7609997</v>
      </c>
      <c r="HO89" s="271">
        <v>81.013227652550853</v>
      </c>
      <c r="HP89" s="397">
        <v>2568495635.362</v>
      </c>
      <c r="HQ89" s="419">
        <v>2258201307.414</v>
      </c>
      <c r="HR89" s="212">
        <v>2652616772.6139998</v>
      </c>
      <c r="HS89" s="257">
        <v>12.938179221797844</v>
      </c>
      <c r="HT89" s="266">
        <v>115406400</v>
      </c>
      <c r="HU89" s="242">
        <v>2537210372.6139998</v>
      </c>
      <c r="HV89" s="234">
        <v>1776204795.332</v>
      </c>
      <c r="HW89" s="257">
        <v>70.006208964928589</v>
      </c>
      <c r="HX89" s="266">
        <v>498550226.18799996</v>
      </c>
      <c r="HY89" s="257">
        <v>19.649542330790684</v>
      </c>
      <c r="HZ89" s="266">
        <v>2274755021.52</v>
      </c>
      <c r="IA89" s="271">
        <v>89.655751295719284</v>
      </c>
      <c r="IB89" s="397">
        <v>2537478913.3969998</v>
      </c>
      <c r="IC89" s="419">
        <v>2398011840</v>
      </c>
      <c r="ID89" s="212">
        <v>2569410808.1609998</v>
      </c>
      <c r="IE89" s="257">
        <v>10.595309952320376</v>
      </c>
      <c r="IF89" s="266">
        <v>115406400</v>
      </c>
      <c r="IG89" s="242">
        <v>2454004408.1609998</v>
      </c>
      <c r="IH89" s="234">
        <v>1677258783.181</v>
      </c>
      <c r="II89" s="257">
        <v>65.277953134378762</v>
      </c>
      <c r="IJ89" s="266">
        <v>520021062.7809999</v>
      </c>
      <c r="IK89" s="257">
        <v>20.238922523766988</v>
      </c>
      <c r="IL89" s="266">
        <v>2197279845.9619999</v>
      </c>
      <c r="IM89" s="271">
        <v>85.516875658145736</v>
      </c>
      <c r="IN89" s="397">
        <v>2617493864.6880002</v>
      </c>
      <c r="IO89" s="419">
        <v>2318390844</v>
      </c>
      <c r="IP89" s="212">
        <v>2584756447.9689999</v>
      </c>
      <c r="IQ89" s="257">
        <v>11.962438602349874</v>
      </c>
      <c r="IR89" s="266">
        <v>0</v>
      </c>
      <c r="IS89" s="242">
        <v>2584756447.9689999</v>
      </c>
      <c r="IT89" s="234">
        <v>1687955218.7809999</v>
      </c>
      <c r="IU89" s="257">
        <v>65.304227023297642</v>
      </c>
      <c r="IV89" s="266">
        <v>462585879.04200006</v>
      </c>
      <c r="IW89" s="257">
        <v>17.896691172024422</v>
      </c>
      <c r="IX89" s="266">
        <v>2150541097.823</v>
      </c>
      <c r="IY89" s="271">
        <v>83.200918195322075</v>
      </c>
    </row>
    <row r="90" spans="1:259" ht="14.1" customHeight="1" x14ac:dyDescent="0.2">
      <c r="B90" s="251" t="s">
        <v>200</v>
      </c>
      <c r="C90" s="241">
        <v>878197597</v>
      </c>
      <c r="D90" s="240">
        <v>94.14763673942565</v>
      </c>
      <c r="E90" s="241">
        <v>0</v>
      </c>
      <c r="F90" s="212">
        <v>932787723</v>
      </c>
      <c r="G90" s="367">
        <v>28.331373421151461</v>
      </c>
      <c r="H90" s="234">
        <v>791310353</v>
      </c>
      <c r="I90" s="256">
        <v>84.832843903113854</v>
      </c>
      <c r="J90" s="212">
        <v>121242387</v>
      </c>
      <c r="K90" s="256">
        <v>12.997854068025722</v>
      </c>
      <c r="L90" s="212">
        <v>912552740</v>
      </c>
      <c r="M90" s="256">
        <v>97.830697971139571</v>
      </c>
      <c r="N90" s="241">
        <v>1437776140</v>
      </c>
      <c r="O90" s="262">
        <v>98.493806726126394</v>
      </c>
      <c r="P90" s="241">
        <v>1459762992</v>
      </c>
      <c r="Q90" s="367">
        <v>29.113779923308879</v>
      </c>
      <c r="R90" s="234">
        <v>1297745303</v>
      </c>
      <c r="S90" s="256">
        <v>88.901096281525682</v>
      </c>
      <c r="T90" s="212">
        <v>113750218</v>
      </c>
      <c r="U90" s="256">
        <v>7.7923757913709331</v>
      </c>
      <c r="V90" s="212">
        <v>1411495521</v>
      </c>
      <c r="W90" s="256">
        <v>96.693472072896611</v>
      </c>
      <c r="X90" s="241">
        <v>1295226239</v>
      </c>
      <c r="Y90" s="262">
        <v>67.048032570835403</v>
      </c>
      <c r="Z90" s="241">
        <v>1931788584</v>
      </c>
      <c r="AA90" s="367">
        <v>31.280386405551397</v>
      </c>
      <c r="AB90" s="234">
        <v>926737162</v>
      </c>
      <c r="AC90" s="256">
        <v>47.97301162641098</v>
      </c>
      <c r="AD90" s="212">
        <v>208272779</v>
      </c>
      <c r="AE90" s="256">
        <v>10.781344331621746</v>
      </c>
      <c r="AF90" s="212">
        <v>1135009941</v>
      </c>
      <c r="AG90" s="256">
        <v>58.754355958032725</v>
      </c>
      <c r="AH90" s="241">
        <v>0</v>
      </c>
      <c r="AI90" s="262">
        <v>0</v>
      </c>
      <c r="AJ90" s="241">
        <v>0</v>
      </c>
      <c r="AK90" s="367">
        <v>0</v>
      </c>
      <c r="AL90" s="234">
        <v>0</v>
      </c>
      <c r="AM90" s="256">
        <v>0</v>
      </c>
      <c r="AN90" s="212">
        <v>0</v>
      </c>
      <c r="AO90" s="256">
        <v>0</v>
      </c>
      <c r="AP90" s="212">
        <v>0</v>
      </c>
      <c r="AQ90" s="256">
        <v>0</v>
      </c>
      <c r="AR90" s="241">
        <v>0</v>
      </c>
      <c r="AS90" s="262">
        <v>0</v>
      </c>
      <c r="AT90" s="241">
        <v>0</v>
      </c>
      <c r="AU90" s="367">
        <v>0</v>
      </c>
      <c r="AV90" s="234">
        <v>0</v>
      </c>
      <c r="AW90" s="256">
        <v>0</v>
      </c>
      <c r="AX90" s="212">
        <v>0</v>
      </c>
      <c r="AY90" s="256">
        <v>0</v>
      </c>
      <c r="AZ90" s="212">
        <v>0</v>
      </c>
      <c r="BA90" s="256">
        <v>0</v>
      </c>
      <c r="BB90" s="241">
        <v>0</v>
      </c>
      <c r="BC90" s="262">
        <v>0</v>
      </c>
      <c r="BD90" s="241">
        <v>0</v>
      </c>
      <c r="BE90" s="367">
        <v>0</v>
      </c>
      <c r="BF90" s="234">
        <v>0</v>
      </c>
      <c r="BG90" s="256">
        <v>0</v>
      </c>
      <c r="BH90" s="212">
        <v>0</v>
      </c>
      <c r="BI90" s="256">
        <v>0</v>
      </c>
      <c r="BJ90" s="212">
        <v>0</v>
      </c>
      <c r="BK90" s="256">
        <v>0</v>
      </c>
      <c r="BL90" s="241">
        <v>0</v>
      </c>
      <c r="BM90" s="262">
        <v>0</v>
      </c>
      <c r="BN90" s="241">
        <v>0</v>
      </c>
      <c r="BO90" s="367">
        <v>0</v>
      </c>
      <c r="BP90" s="234">
        <v>0</v>
      </c>
      <c r="BQ90" s="256">
        <v>0</v>
      </c>
      <c r="BR90" s="212">
        <v>0</v>
      </c>
      <c r="BS90" s="256">
        <v>0</v>
      </c>
      <c r="BT90" s="212">
        <v>0</v>
      </c>
      <c r="BU90" s="262">
        <v>0</v>
      </c>
      <c r="BV90" s="246">
        <v>0</v>
      </c>
      <c r="BW90" s="373">
        <v>0</v>
      </c>
      <c r="BX90" s="246">
        <v>0</v>
      </c>
      <c r="BY90" s="215">
        <v>0</v>
      </c>
      <c r="BZ90" s="269">
        <v>0</v>
      </c>
      <c r="CA90" s="215">
        <v>0</v>
      </c>
      <c r="CB90" s="245">
        <v>0</v>
      </c>
      <c r="CC90" s="238">
        <v>0</v>
      </c>
      <c r="CD90" s="269">
        <v>0</v>
      </c>
      <c r="CE90" s="215">
        <v>0</v>
      </c>
      <c r="CF90" s="269">
        <v>0</v>
      </c>
      <c r="CG90" s="215">
        <v>0</v>
      </c>
      <c r="CH90" s="274">
        <v>0</v>
      </c>
      <c r="CI90" s="246">
        <v>0</v>
      </c>
      <c r="CJ90" s="373">
        <v>0</v>
      </c>
      <c r="CK90" s="246">
        <v>0</v>
      </c>
      <c r="CL90" s="215">
        <v>0</v>
      </c>
      <c r="CM90" s="269">
        <v>0</v>
      </c>
      <c r="CN90" s="215">
        <v>0</v>
      </c>
      <c r="CO90" s="245">
        <v>0</v>
      </c>
      <c r="CP90" s="238">
        <v>0</v>
      </c>
      <c r="CQ90" s="269">
        <v>0</v>
      </c>
      <c r="CR90" s="215">
        <v>0</v>
      </c>
      <c r="CS90" s="269">
        <v>0</v>
      </c>
      <c r="CT90" s="215">
        <v>0</v>
      </c>
      <c r="CU90" s="274">
        <v>0</v>
      </c>
      <c r="CV90" s="246">
        <v>0</v>
      </c>
      <c r="CW90" s="373">
        <v>0</v>
      </c>
      <c r="CX90" s="246">
        <v>0</v>
      </c>
      <c r="CY90" s="215">
        <v>0</v>
      </c>
      <c r="CZ90" s="269">
        <v>0</v>
      </c>
      <c r="DA90" s="215">
        <v>0</v>
      </c>
      <c r="DB90" s="245">
        <v>0</v>
      </c>
      <c r="DC90" s="238">
        <v>0</v>
      </c>
      <c r="DD90" s="269">
        <v>0</v>
      </c>
      <c r="DE90" s="215">
        <v>0</v>
      </c>
      <c r="DF90" s="269">
        <v>0</v>
      </c>
      <c r="DG90" s="215">
        <v>0</v>
      </c>
      <c r="DH90" s="274">
        <v>0</v>
      </c>
      <c r="DI90" s="246">
        <v>0</v>
      </c>
      <c r="DJ90" s="373">
        <v>0</v>
      </c>
      <c r="DK90" s="246">
        <v>0</v>
      </c>
      <c r="DL90" s="215">
        <v>0</v>
      </c>
      <c r="DM90" s="269">
        <v>0</v>
      </c>
      <c r="DN90" s="215">
        <v>0</v>
      </c>
      <c r="DO90" s="245">
        <v>0</v>
      </c>
      <c r="DP90" s="238">
        <v>0</v>
      </c>
      <c r="DQ90" s="269">
        <v>0</v>
      </c>
      <c r="DR90" s="215">
        <v>0</v>
      </c>
      <c r="DS90" s="269">
        <v>0</v>
      </c>
      <c r="DT90" s="215">
        <v>0</v>
      </c>
      <c r="DU90" s="274">
        <v>0</v>
      </c>
      <c r="DV90" s="246">
        <v>0</v>
      </c>
      <c r="DW90" s="373">
        <v>0</v>
      </c>
      <c r="DX90" s="246">
        <v>0</v>
      </c>
      <c r="DY90" s="215">
        <v>0</v>
      </c>
      <c r="DZ90" s="269">
        <v>0</v>
      </c>
      <c r="EA90" s="215">
        <v>0</v>
      </c>
      <c r="EB90" s="245">
        <v>0</v>
      </c>
      <c r="EC90" s="238">
        <v>0</v>
      </c>
      <c r="ED90" s="269">
        <v>0</v>
      </c>
      <c r="EE90" s="215">
        <v>0</v>
      </c>
      <c r="EF90" s="269">
        <v>0</v>
      </c>
      <c r="EG90" s="215">
        <v>0</v>
      </c>
      <c r="EH90" s="274">
        <v>0</v>
      </c>
      <c r="EI90" s="246">
        <v>0</v>
      </c>
      <c r="EJ90" s="373">
        <v>0</v>
      </c>
      <c r="EK90" s="246">
        <v>0</v>
      </c>
      <c r="EL90" s="215">
        <v>0</v>
      </c>
      <c r="EM90" s="269">
        <v>0</v>
      </c>
      <c r="EN90" s="215">
        <v>0</v>
      </c>
      <c r="EO90" s="245">
        <v>0</v>
      </c>
      <c r="EP90" s="238">
        <v>0</v>
      </c>
      <c r="EQ90" s="269">
        <v>0</v>
      </c>
      <c r="ER90" s="215">
        <v>0</v>
      </c>
      <c r="ES90" s="269">
        <v>0</v>
      </c>
      <c r="ET90" s="215">
        <v>0</v>
      </c>
      <c r="EU90" s="274">
        <v>0</v>
      </c>
      <c r="EV90" s="400">
        <v>0</v>
      </c>
      <c r="EW90" s="419">
        <v>0</v>
      </c>
      <c r="EX90" s="215">
        <v>0</v>
      </c>
      <c r="EY90" s="258">
        <v>0</v>
      </c>
      <c r="EZ90" s="269">
        <v>0</v>
      </c>
      <c r="FA90" s="215">
        <v>0</v>
      </c>
      <c r="FB90" s="245">
        <v>0</v>
      </c>
      <c r="FC90" s="410">
        <v>0</v>
      </c>
      <c r="FD90" s="269">
        <v>0</v>
      </c>
      <c r="FE90" s="258">
        <v>0</v>
      </c>
      <c r="FF90" s="269">
        <v>0</v>
      </c>
      <c r="FG90" s="276">
        <v>0</v>
      </c>
      <c r="FH90" s="400">
        <v>0</v>
      </c>
      <c r="FI90" s="419">
        <v>0</v>
      </c>
      <c r="FJ90" s="215">
        <v>0</v>
      </c>
      <c r="FK90" s="258">
        <v>0</v>
      </c>
      <c r="FL90" s="269">
        <v>0</v>
      </c>
      <c r="FM90" s="215">
        <v>0</v>
      </c>
      <c r="FN90" s="245">
        <v>0</v>
      </c>
      <c r="FO90" s="410">
        <v>0</v>
      </c>
      <c r="FP90" s="269">
        <v>0</v>
      </c>
      <c r="FQ90" s="258">
        <v>0</v>
      </c>
      <c r="FR90" s="269">
        <v>0</v>
      </c>
      <c r="FS90" s="276">
        <v>0</v>
      </c>
      <c r="FT90" s="400">
        <v>0</v>
      </c>
      <c r="FU90" s="419">
        <v>0</v>
      </c>
      <c r="FV90" s="215">
        <v>0</v>
      </c>
      <c r="FW90" s="258">
        <v>0</v>
      </c>
      <c r="FX90" s="269">
        <v>0</v>
      </c>
      <c r="FY90" s="215">
        <v>0</v>
      </c>
      <c r="FZ90" s="430">
        <v>0</v>
      </c>
      <c r="GA90" s="410">
        <v>0</v>
      </c>
      <c r="GB90" s="269">
        <v>0</v>
      </c>
      <c r="GC90" s="258">
        <v>0</v>
      </c>
      <c r="GD90" s="269">
        <v>0</v>
      </c>
      <c r="GE90" s="276">
        <v>0</v>
      </c>
      <c r="GF90" s="400">
        <v>0</v>
      </c>
      <c r="GG90" s="419">
        <v>0</v>
      </c>
      <c r="GH90" s="215">
        <v>0</v>
      </c>
      <c r="GI90" s="258">
        <v>0</v>
      </c>
      <c r="GJ90" s="269">
        <v>0</v>
      </c>
      <c r="GK90" s="245">
        <v>0</v>
      </c>
      <c r="GL90" s="238">
        <v>0</v>
      </c>
      <c r="GM90" s="258">
        <v>0</v>
      </c>
      <c r="GN90" s="266">
        <v>0</v>
      </c>
      <c r="GO90" s="258">
        <v>0</v>
      </c>
      <c r="GP90" s="266">
        <v>0</v>
      </c>
      <c r="GQ90" s="276">
        <v>0</v>
      </c>
      <c r="GR90" s="400">
        <v>0</v>
      </c>
      <c r="GS90" s="419">
        <v>0</v>
      </c>
      <c r="GT90" s="215">
        <v>0</v>
      </c>
      <c r="GU90" s="258">
        <v>0</v>
      </c>
      <c r="GV90" s="266">
        <v>0</v>
      </c>
      <c r="GW90" s="245">
        <v>0</v>
      </c>
      <c r="GX90" s="238">
        <v>0</v>
      </c>
      <c r="GY90" s="258">
        <v>0</v>
      </c>
      <c r="GZ90" s="266">
        <v>0</v>
      </c>
      <c r="HA90" s="258">
        <v>0</v>
      </c>
      <c r="HB90" s="266">
        <v>0</v>
      </c>
      <c r="HC90" s="276">
        <v>0</v>
      </c>
      <c r="HD90" s="400">
        <v>0</v>
      </c>
      <c r="HE90" s="419">
        <v>0</v>
      </c>
      <c r="HF90" s="215">
        <v>0</v>
      </c>
      <c r="HG90" s="258">
        <v>0</v>
      </c>
      <c r="HH90" s="266">
        <v>0</v>
      </c>
      <c r="HI90" s="245">
        <v>0</v>
      </c>
      <c r="HJ90" s="238">
        <v>0</v>
      </c>
      <c r="HK90" s="258">
        <v>0</v>
      </c>
      <c r="HL90" s="266">
        <v>0</v>
      </c>
      <c r="HM90" s="258">
        <v>0</v>
      </c>
      <c r="HN90" s="266">
        <v>0</v>
      </c>
      <c r="HO90" s="276">
        <v>0</v>
      </c>
      <c r="HP90" s="400">
        <v>0</v>
      </c>
      <c r="HQ90" s="419">
        <v>0</v>
      </c>
      <c r="HR90" s="215">
        <v>0</v>
      </c>
      <c r="HS90" s="258">
        <v>0</v>
      </c>
      <c r="HT90" s="266">
        <v>0</v>
      </c>
      <c r="HU90" s="245">
        <v>0</v>
      </c>
      <c r="HV90" s="238">
        <v>0</v>
      </c>
      <c r="HW90" s="258">
        <v>0</v>
      </c>
      <c r="HX90" s="266">
        <v>0</v>
      </c>
      <c r="HY90" s="258">
        <v>0</v>
      </c>
      <c r="HZ90" s="266">
        <v>0</v>
      </c>
      <c r="IA90" s="276">
        <v>0</v>
      </c>
      <c r="IB90" s="400">
        <v>0</v>
      </c>
      <c r="IC90" s="419">
        <v>0</v>
      </c>
      <c r="ID90" s="215">
        <v>0</v>
      </c>
      <c r="IE90" s="258">
        <v>0</v>
      </c>
      <c r="IF90" s="266">
        <v>0</v>
      </c>
      <c r="IG90" s="245">
        <v>0</v>
      </c>
      <c r="IH90" s="238">
        <v>0</v>
      </c>
      <c r="II90" s="258">
        <v>0</v>
      </c>
      <c r="IJ90" s="266">
        <v>0</v>
      </c>
      <c r="IK90" s="258">
        <v>0</v>
      </c>
      <c r="IL90" s="266">
        <v>0</v>
      </c>
      <c r="IM90" s="276">
        <v>0</v>
      </c>
      <c r="IN90" s="400">
        <v>0</v>
      </c>
      <c r="IO90" s="419">
        <v>0</v>
      </c>
      <c r="IP90" s="215">
        <v>0</v>
      </c>
      <c r="IQ90" s="258">
        <v>0</v>
      </c>
      <c r="IR90" s="266">
        <v>0</v>
      </c>
      <c r="IS90" s="245">
        <v>0</v>
      </c>
      <c r="IT90" s="238">
        <v>0</v>
      </c>
      <c r="IU90" s="258">
        <v>0</v>
      </c>
      <c r="IV90" s="266">
        <v>0</v>
      </c>
      <c r="IW90" s="258">
        <v>0</v>
      </c>
      <c r="IX90" s="266">
        <v>0</v>
      </c>
      <c r="IY90" s="276">
        <v>0</v>
      </c>
    </row>
    <row r="91" spans="1:259" ht="14.1" customHeight="1" x14ac:dyDescent="0.2">
      <c r="B91" s="250" t="s">
        <v>201</v>
      </c>
      <c r="C91" s="241">
        <v>356562852</v>
      </c>
      <c r="D91" s="240">
        <v>104.32621213735769</v>
      </c>
      <c r="E91" s="241">
        <v>0</v>
      </c>
      <c r="F91" s="212">
        <v>341776860</v>
      </c>
      <c r="G91" s="367">
        <v>10.380719652083807</v>
      </c>
      <c r="H91" s="234">
        <v>227339027</v>
      </c>
      <c r="I91" s="256">
        <v>66.516799001547383</v>
      </c>
      <c r="J91" s="212">
        <v>66326417</v>
      </c>
      <c r="K91" s="256">
        <v>19.406350974141432</v>
      </c>
      <c r="L91" s="212">
        <v>293665444</v>
      </c>
      <c r="M91" s="256">
        <v>85.923149975688816</v>
      </c>
      <c r="N91" s="241">
        <v>506827326</v>
      </c>
      <c r="O91" s="262">
        <v>98.813468445654337</v>
      </c>
      <c r="P91" s="241">
        <v>512913203</v>
      </c>
      <c r="Q91" s="367">
        <v>10.229634669284348</v>
      </c>
      <c r="R91" s="234">
        <v>336077799</v>
      </c>
      <c r="S91" s="256">
        <v>65.523327735433639</v>
      </c>
      <c r="T91" s="212">
        <v>139023583</v>
      </c>
      <c r="U91" s="256">
        <v>27.104699623027638</v>
      </c>
      <c r="V91" s="212">
        <v>475101382</v>
      </c>
      <c r="W91" s="256">
        <v>92.628027358461267</v>
      </c>
      <c r="X91" s="241">
        <v>714970780</v>
      </c>
      <c r="Y91" s="262">
        <v>99.792973737039276</v>
      </c>
      <c r="Z91" s="241">
        <v>716454028</v>
      </c>
      <c r="AA91" s="367">
        <v>11.60114467145735</v>
      </c>
      <c r="AB91" s="234">
        <v>501741833</v>
      </c>
      <c r="AC91" s="256">
        <v>70.031266960788159</v>
      </c>
      <c r="AD91" s="212">
        <v>88568453</v>
      </c>
      <c r="AE91" s="256">
        <v>12.362056676161224</v>
      </c>
      <c r="AF91" s="212">
        <v>590310286</v>
      </c>
      <c r="AG91" s="256">
        <v>82.39332363694939</v>
      </c>
      <c r="AH91" s="241">
        <v>787877065</v>
      </c>
      <c r="AI91" s="262">
        <v>84.412899209879328</v>
      </c>
      <c r="AJ91" s="241">
        <v>933360982</v>
      </c>
      <c r="AK91" s="367">
        <v>16.835123112936003</v>
      </c>
      <c r="AL91" s="234">
        <v>767418762</v>
      </c>
      <c r="AM91" s="256">
        <v>82.221003105955845</v>
      </c>
      <c r="AN91" s="212">
        <v>119571015</v>
      </c>
      <c r="AO91" s="256">
        <v>12.81080067690252</v>
      </c>
      <c r="AP91" s="212">
        <v>886989777</v>
      </c>
      <c r="AQ91" s="256">
        <v>95.031803782858375</v>
      </c>
      <c r="AR91" s="241">
        <v>1049700165</v>
      </c>
      <c r="AS91" s="262">
        <v>83.555776507584937</v>
      </c>
      <c r="AT91" s="241">
        <v>1256286769</v>
      </c>
      <c r="AU91" s="367">
        <v>15.79449821280606</v>
      </c>
      <c r="AV91" s="234">
        <v>900014300</v>
      </c>
      <c r="AW91" s="256">
        <v>71.640832508043388</v>
      </c>
      <c r="AX91" s="212">
        <v>175569495</v>
      </c>
      <c r="AY91" s="256">
        <v>13.975272153805513</v>
      </c>
      <c r="AZ91" s="212">
        <v>1075583795</v>
      </c>
      <c r="BA91" s="256">
        <v>85.616104661848908</v>
      </c>
      <c r="BB91" s="241">
        <v>1013064950.5139999</v>
      </c>
      <c r="BC91" s="262">
        <v>95.451352995682669</v>
      </c>
      <c r="BD91" s="241">
        <v>1061341635</v>
      </c>
      <c r="BE91" s="367">
        <v>13.746959612951407</v>
      </c>
      <c r="BF91" s="234">
        <v>900552475</v>
      </c>
      <c r="BG91" s="256">
        <v>84.850386087039738</v>
      </c>
      <c r="BH91" s="212">
        <v>109315240</v>
      </c>
      <c r="BI91" s="256">
        <v>10.299722200194285</v>
      </c>
      <c r="BJ91" s="212">
        <v>1009867715</v>
      </c>
      <c r="BK91" s="256">
        <v>95.150108287234019</v>
      </c>
      <c r="BL91" s="241">
        <v>1325552418.799</v>
      </c>
      <c r="BM91" s="262">
        <v>93.615063407378258</v>
      </c>
      <c r="BN91" s="241">
        <v>1415960605.6459999</v>
      </c>
      <c r="BO91" s="367">
        <v>17.965219983784891</v>
      </c>
      <c r="BP91" s="234">
        <v>1158123754.652</v>
      </c>
      <c r="BQ91" s="256">
        <v>81.79067624015093</v>
      </c>
      <c r="BR91" s="212">
        <v>185003947.48099998</v>
      </c>
      <c r="BS91" s="256">
        <v>13.065614025087664</v>
      </c>
      <c r="BT91" s="212">
        <v>1343127702.1329999</v>
      </c>
      <c r="BU91" s="262">
        <v>94.856290265238584</v>
      </c>
      <c r="BV91" s="241">
        <v>1521380385.9589999</v>
      </c>
      <c r="BW91" s="373">
        <v>97.95380643071401</v>
      </c>
      <c r="BX91" s="241">
        <v>2261134000</v>
      </c>
      <c r="BY91" s="212">
        <v>1553161067.8500001</v>
      </c>
      <c r="BZ91" s="269">
        <v>18.150665788529459</v>
      </c>
      <c r="CA91" s="212">
        <v>0</v>
      </c>
      <c r="CB91" s="242">
        <v>1553161067.8500001</v>
      </c>
      <c r="CC91" s="234">
        <v>1268501919.8839998</v>
      </c>
      <c r="CD91" s="269">
        <v>81.672271224255795</v>
      </c>
      <c r="CE91" s="212">
        <v>222641823.87</v>
      </c>
      <c r="CF91" s="269">
        <v>14.334754358618918</v>
      </c>
      <c r="CG91" s="212">
        <v>1491143743.7539997</v>
      </c>
      <c r="CH91" s="274">
        <v>96.007025582874718</v>
      </c>
      <c r="CI91" s="241">
        <v>1675840641.842</v>
      </c>
      <c r="CJ91" s="373">
        <v>72.523921444294714</v>
      </c>
      <c r="CK91" s="241">
        <v>2297729000</v>
      </c>
      <c r="CL91" s="212">
        <v>2310741902.0760002</v>
      </c>
      <c r="CM91" s="269">
        <v>22.002933795802917</v>
      </c>
      <c r="CN91" s="212">
        <v>80000000</v>
      </c>
      <c r="CO91" s="242">
        <v>2230741902.0760002</v>
      </c>
      <c r="CP91" s="234">
        <v>1511283799.8469999</v>
      </c>
      <c r="CQ91" s="269">
        <v>65.402535804160692</v>
      </c>
      <c r="CR91" s="212">
        <v>301741189.32200003</v>
      </c>
      <c r="CS91" s="269">
        <v>13.058195251097141</v>
      </c>
      <c r="CT91" s="212">
        <v>1813024989.1689999</v>
      </c>
      <c r="CU91" s="274">
        <v>78.460731055257838</v>
      </c>
      <c r="CV91" s="241">
        <v>0</v>
      </c>
      <c r="CW91" s="373">
        <v>0</v>
      </c>
      <c r="CX91" s="241">
        <v>0</v>
      </c>
      <c r="CY91" s="212">
        <v>0</v>
      </c>
      <c r="CZ91" s="269">
        <v>0</v>
      </c>
      <c r="DA91" s="212">
        <v>0</v>
      </c>
      <c r="DB91" s="242">
        <v>0</v>
      </c>
      <c r="DC91" s="234">
        <v>0</v>
      </c>
      <c r="DD91" s="269">
        <v>0</v>
      </c>
      <c r="DE91" s="212">
        <v>0</v>
      </c>
      <c r="DF91" s="269">
        <v>0</v>
      </c>
      <c r="DG91" s="212">
        <v>0</v>
      </c>
      <c r="DH91" s="274">
        <v>0</v>
      </c>
      <c r="DI91" s="241">
        <v>0</v>
      </c>
      <c r="DJ91" s="373">
        <v>0</v>
      </c>
      <c r="DK91" s="241">
        <v>0</v>
      </c>
      <c r="DL91" s="212">
        <v>0</v>
      </c>
      <c r="DM91" s="269">
        <v>0</v>
      </c>
      <c r="DN91" s="212">
        <v>0</v>
      </c>
      <c r="DO91" s="242">
        <v>0</v>
      </c>
      <c r="DP91" s="234">
        <v>0</v>
      </c>
      <c r="DQ91" s="269">
        <v>0</v>
      </c>
      <c r="DR91" s="212">
        <v>0</v>
      </c>
      <c r="DS91" s="269">
        <v>0</v>
      </c>
      <c r="DT91" s="212">
        <v>0</v>
      </c>
      <c r="DU91" s="274">
        <v>0</v>
      </c>
      <c r="DV91" s="241">
        <v>0</v>
      </c>
      <c r="DW91" s="373">
        <v>0</v>
      </c>
      <c r="DX91" s="241">
        <v>0</v>
      </c>
      <c r="DY91" s="212">
        <v>0</v>
      </c>
      <c r="DZ91" s="269">
        <v>0</v>
      </c>
      <c r="EA91" s="212">
        <v>0</v>
      </c>
      <c r="EB91" s="242">
        <v>0</v>
      </c>
      <c r="EC91" s="234">
        <v>0</v>
      </c>
      <c r="ED91" s="269">
        <v>0</v>
      </c>
      <c r="EE91" s="212">
        <v>0</v>
      </c>
      <c r="EF91" s="269">
        <v>0</v>
      </c>
      <c r="EG91" s="212">
        <v>0</v>
      </c>
      <c r="EH91" s="274">
        <v>0</v>
      </c>
      <c r="EI91" s="241">
        <v>0</v>
      </c>
      <c r="EJ91" s="373">
        <v>0</v>
      </c>
      <c r="EK91" s="241">
        <v>0</v>
      </c>
      <c r="EL91" s="212">
        <v>0</v>
      </c>
      <c r="EM91" s="269">
        <v>0</v>
      </c>
      <c r="EN91" s="212">
        <v>0</v>
      </c>
      <c r="EO91" s="242">
        <v>0</v>
      </c>
      <c r="EP91" s="234">
        <v>0</v>
      </c>
      <c r="EQ91" s="269">
        <v>0</v>
      </c>
      <c r="ER91" s="212">
        <v>0</v>
      </c>
      <c r="ES91" s="269">
        <v>0</v>
      </c>
      <c r="ET91" s="212">
        <v>0</v>
      </c>
      <c r="EU91" s="274">
        <v>0</v>
      </c>
      <c r="EV91" s="397">
        <v>0</v>
      </c>
      <c r="EW91" s="419">
        <v>0</v>
      </c>
      <c r="EX91" s="212">
        <v>0</v>
      </c>
      <c r="EY91" s="257">
        <v>0</v>
      </c>
      <c r="EZ91" s="269">
        <v>0</v>
      </c>
      <c r="FA91" s="212">
        <v>0</v>
      </c>
      <c r="FB91" s="242">
        <v>0</v>
      </c>
      <c r="FC91" s="260">
        <v>0</v>
      </c>
      <c r="FD91" s="269">
        <v>0</v>
      </c>
      <c r="FE91" s="257">
        <v>0</v>
      </c>
      <c r="FF91" s="269">
        <v>0</v>
      </c>
      <c r="FG91" s="271">
        <v>0</v>
      </c>
      <c r="FH91" s="397">
        <v>0</v>
      </c>
      <c r="FI91" s="419">
        <v>0</v>
      </c>
      <c r="FJ91" s="212">
        <v>0</v>
      </c>
      <c r="FK91" s="257">
        <v>0</v>
      </c>
      <c r="FL91" s="269">
        <v>0</v>
      </c>
      <c r="FM91" s="212">
        <v>0</v>
      </c>
      <c r="FN91" s="242">
        <v>0</v>
      </c>
      <c r="FO91" s="260">
        <v>0</v>
      </c>
      <c r="FP91" s="269">
        <v>0</v>
      </c>
      <c r="FQ91" s="257">
        <v>0</v>
      </c>
      <c r="FR91" s="269">
        <v>0</v>
      </c>
      <c r="FS91" s="271">
        <v>0</v>
      </c>
      <c r="FT91" s="397">
        <v>0</v>
      </c>
      <c r="FU91" s="419">
        <v>0</v>
      </c>
      <c r="FV91" s="212">
        <v>0</v>
      </c>
      <c r="FW91" s="257">
        <v>0</v>
      </c>
      <c r="FX91" s="269">
        <v>0</v>
      </c>
      <c r="FY91" s="212">
        <v>0</v>
      </c>
      <c r="FZ91" s="427">
        <v>0</v>
      </c>
      <c r="GA91" s="260">
        <v>0</v>
      </c>
      <c r="GB91" s="269">
        <v>0</v>
      </c>
      <c r="GC91" s="257">
        <v>0</v>
      </c>
      <c r="GD91" s="269">
        <v>0</v>
      </c>
      <c r="GE91" s="271">
        <v>0</v>
      </c>
      <c r="GF91" s="397">
        <v>0</v>
      </c>
      <c r="GG91" s="419">
        <v>0</v>
      </c>
      <c r="GH91" s="212">
        <v>0</v>
      </c>
      <c r="GI91" s="257">
        <v>0</v>
      </c>
      <c r="GJ91" s="269">
        <v>0</v>
      </c>
      <c r="GK91" s="242">
        <v>0</v>
      </c>
      <c r="GL91" s="234">
        <v>0</v>
      </c>
      <c r="GM91" s="257">
        <v>0</v>
      </c>
      <c r="GN91" s="266">
        <v>0</v>
      </c>
      <c r="GO91" s="257">
        <v>0</v>
      </c>
      <c r="GP91" s="266">
        <v>0</v>
      </c>
      <c r="GQ91" s="271">
        <v>0</v>
      </c>
      <c r="GR91" s="397">
        <v>0</v>
      </c>
      <c r="GS91" s="419">
        <v>0</v>
      </c>
      <c r="GT91" s="212">
        <v>0</v>
      </c>
      <c r="GU91" s="257">
        <v>0</v>
      </c>
      <c r="GV91" s="266">
        <v>0</v>
      </c>
      <c r="GW91" s="242">
        <v>0</v>
      </c>
      <c r="GX91" s="234">
        <v>0</v>
      </c>
      <c r="GY91" s="257">
        <v>0</v>
      </c>
      <c r="GZ91" s="266">
        <v>0</v>
      </c>
      <c r="HA91" s="257">
        <v>0</v>
      </c>
      <c r="HB91" s="266">
        <v>0</v>
      </c>
      <c r="HC91" s="271">
        <v>0</v>
      </c>
      <c r="HD91" s="397">
        <v>0</v>
      </c>
      <c r="HE91" s="419">
        <v>0</v>
      </c>
      <c r="HF91" s="212">
        <v>0</v>
      </c>
      <c r="HG91" s="257">
        <v>0</v>
      </c>
      <c r="HH91" s="266">
        <v>0</v>
      </c>
      <c r="HI91" s="242">
        <v>0</v>
      </c>
      <c r="HJ91" s="234">
        <v>0</v>
      </c>
      <c r="HK91" s="257">
        <v>0</v>
      </c>
      <c r="HL91" s="266">
        <v>0</v>
      </c>
      <c r="HM91" s="257">
        <v>0</v>
      </c>
      <c r="HN91" s="266">
        <v>0</v>
      </c>
      <c r="HO91" s="271">
        <v>0</v>
      </c>
      <c r="HP91" s="397">
        <v>0</v>
      </c>
      <c r="HQ91" s="419">
        <v>0</v>
      </c>
      <c r="HR91" s="212">
        <v>0</v>
      </c>
      <c r="HS91" s="257">
        <v>0</v>
      </c>
      <c r="HT91" s="266">
        <v>0</v>
      </c>
      <c r="HU91" s="242">
        <v>0</v>
      </c>
      <c r="HV91" s="234">
        <v>0</v>
      </c>
      <c r="HW91" s="257">
        <v>0</v>
      </c>
      <c r="HX91" s="266">
        <v>0</v>
      </c>
      <c r="HY91" s="257">
        <v>0</v>
      </c>
      <c r="HZ91" s="266">
        <v>0</v>
      </c>
      <c r="IA91" s="271">
        <v>0</v>
      </c>
      <c r="IB91" s="397">
        <v>0</v>
      </c>
      <c r="IC91" s="419">
        <v>0</v>
      </c>
      <c r="ID91" s="212">
        <v>0</v>
      </c>
      <c r="IE91" s="257">
        <v>0</v>
      </c>
      <c r="IF91" s="266">
        <v>0</v>
      </c>
      <c r="IG91" s="242">
        <v>0</v>
      </c>
      <c r="IH91" s="234">
        <v>0</v>
      </c>
      <c r="II91" s="257">
        <v>0</v>
      </c>
      <c r="IJ91" s="266">
        <v>0</v>
      </c>
      <c r="IK91" s="257">
        <v>0</v>
      </c>
      <c r="IL91" s="266">
        <v>0</v>
      </c>
      <c r="IM91" s="271">
        <v>0</v>
      </c>
      <c r="IN91" s="397">
        <v>0</v>
      </c>
      <c r="IO91" s="419">
        <v>0</v>
      </c>
      <c r="IP91" s="212">
        <v>0</v>
      </c>
      <c r="IQ91" s="257">
        <v>0</v>
      </c>
      <c r="IR91" s="266">
        <v>0</v>
      </c>
      <c r="IS91" s="242">
        <v>0</v>
      </c>
      <c r="IT91" s="234">
        <v>0</v>
      </c>
      <c r="IU91" s="257">
        <v>0</v>
      </c>
      <c r="IV91" s="266">
        <v>0</v>
      </c>
      <c r="IW91" s="257">
        <v>0</v>
      </c>
      <c r="IX91" s="266">
        <v>0</v>
      </c>
      <c r="IY91" s="271">
        <v>0</v>
      </c>
    </row>
    <row r="92" spans="1:259" ht="14.1" customHeight="1" x14ac:dyDescent="0.2">
      <c r="B92" s="250" t="s">
        <v>207</v>
      </c>
      <c r="C92" s="241">
        <v>7827069.7999999998</v>
      </c>
      <c r="D92" s="240">
        <v>90.826910783831565</v>
      </c>
      <c r="E92" s="241">
        <v>0</v>
      </c>
      <c r="F92" s="212">
        <v>8617566.9000000004</v>
      </c>
      <c r="G92" s="367">
        <v>0.26173962178708332</v>
      </c>
      <c r="H92" s="234">
        <v>6160899</v>
      </c>
      <c r="I92" s="256">
        <v>71.492325751483293</v>
      </c>
      <c r="J92" s="212">
        <v>813851</v>
      </c>
      <c r="K92" s="256">
        <v>9.4440926243346013</v>
      </c>
      <c r="L92" s="212">
        <v>6974750</v>
      </c>
      <c r="M92" s="256">
        <v>80.93641837581788</v>
      </c>
      <c r="N92" s="241">
        <v>7494115</v>
      </c>
      <c r="O92" s="262">
        <v>80.88471845496629</v>
      </c>
      <c r="P92" s="241">
        <v>9265180.2999999989</v>
      </c>
      <c r="Q92" s="367">
        <v>0.18478644936353947</v>
      </c>
      <c r="R92" s="234">
        <v>6275342.2999999998</v>
      </c>
      <c r="S92" s="256">
        <v>67.73038512806923</v>
      </c>
      <c r="T92" s="212">
        <v>844225.6</v>
      </c>
      <c r="U92" s="256">
        <v>9.1118097291641487</v>
      </c>
      <c r="V92" s="212">
        <v>7119567.8999999994</v>
      </c>
      <c r="W92" s="256">
        <v>76.84219485723338</v>
      </c>
      <c r="X92" s="241">
        <v>10757210</v>
      </c>
      <c r="Y92" s="262">
        <v>112.40996641142497</v>
      </c>
      <c r="Z92" s="241">
        <v>9569623</v>
      </c>
      <c r="AA92" s="367">
        <v>0.15495562385798425</v>
      </c>
      <c r="AB92" s="234">
        <v>5977997</v>
      </c>
      <c r="AC92" s="256">
        <v>62.468469238547854</v>
      </c>
      <c r="AD92" s="212">
        <v>593246</v>
      </c>
      <c r="AE92" s="256">
        <v>6.1992619771959667</v>
      </c>
      <c r="AF92" s="212">
        <v>6571243</v>
      </c>
      <c r="AG92" s="256">
        <v>68.667731215743828</v>
      </c>
      <c r="AH92" s="241">
        <v>8573861</v>
      </c>
      <c r="AI92" s="262">
        <v>95.202574131018153</v>
      </c>
      <c r="AJ92" s="241">
        <v>9005913</v>
      </c>
      <c r="AK92" s="367">
        <v>0.1624405316092277</v>
      </c>
      <c r="AL92" s="234">
        <v>6946724</v>
      </c>
      <c r="AM92" s="256">
        <v>77.135144432330179</v>
      </c>
      <c r="AN92" s="212">
        <v>913128</v>
      </c>
      <c r="AO92" s="256">
        <v>10.139205208844455</v>
      </c>
      <c r="AP92" s="212">
        <v>7859852</v>
      </c>
      <c r="AQ92" s="256">
        <v>87.274349641174638</v>
      </c>
      <c r="AR92" s="241">
        <v>10660517.668</v>
      </c>
      <c r="AS92" s="262">
        <v>79.543807323293279</v>
      </c>
      <c r="AT92" s="241">
        <v>13402071.169</v>
      </c>
      <c r="AU92" s="367">
        <v>0.16849575618404852</v>
      </c>
      <c r="AV92" s="234">
        <v>7904673.773000001</v>
      </c>
      <c r="AW92" s="256">
        <v>58.980986396222903</v>
      </c>
      <c r="AX92" s="212">
        <v>440147.39100000006</v>
      </c>
      <c r="AY92" s="256">
        <v>3.2841744044614094</v>
      </c>
      <c r="AZ92" s="212">
        <v>8344821.1640000008</v>
      </c>
      <c r="BA92" s="256">
        <v>62.265160800684306</v>
      </c>
      <c r="BB92" s="241">
        <v>10854659.617999999</v>
      </c>
      <c r="BC92" s="262">
        <v>136.43840652992833</v>
      </c>
      <c r="BD92" s="241">
        <v>7955721.4819999998</v>
      </c>
      <c r="BE92" s="367">
        <v>0.10304597341547229</v>
      </c>
      <c r="BF92" s="234">
        <v>5507527.7749999994</v>
      </c>
      <c r="BG92" s="256">
        <v>69.227257231929315</v>
      </c>
      <c r="BH92" s="212">
        <v>1107993.0460000001</v>
      </c>
      <c r="BI92" s="256">
        <v>13.926996420209775</v>
      </c>
      <c r="BJ92" s="212">
        <v>6615520.8209999995</v>
      </c>
      <c r="BK92" s="256">
        <v>83.154253652139104</v>
      </c>
      <c r="BL92" s="241">
        <v>8261682.6659999993</v>
      </c>
      <c r="BM92" s="262">
        <v>87.666411990662127</v>
      </c>
      <c r="BN92" s="241">
        <v>9424000</v>
      </c>
      <c r="BO92" s="367">
        <v>0.11956846288809539</v>
      </c>
      <c r="BP92" s="234">
        <v>7043567.347000001</v>
      </c>
      <c r="BQ92" s="256">
        <v>74.740740099745338</v>
      </c>
      <c r="BR92" s="212">
        <v>580567.41600000008</v>
      </c>
      <c r="BS92" s="256">
        <v>6.1605201188455023</v>
      </c>
      <c r="BT92" s="212">
        <v>7624134.7630000012</v>
      </c>
      <c r="BU92" s="262">
        <v>80.901260218590849</v>
      </c>
      <c r="BV92" s="241">
        <v>4763247.4960000003</v>
      </c>
      <c r="BW92" s="373">
        <v>107.95664910260491</v>
      </c>
      <c r="BX92" s="241">
        <v>3937000</v>
      </c>
      <c r="BY92" s="212">
        <v>4412185.3869999992</v>
      </c>
      <c r="BZ92" s="269">
        <v>5.1562007324410214E-2</v>
      </c>
      <c r="CA92" s="212">
        <v>0</v>
      </c>
      <c r="CB92" s="242">
        <v>4412185.3869999992</v>
      </c>
      <c r="CC92" s="234">
        <v>4309691.4359999998</v>
      </c>
      <c r="CD92" s="269">
        <v>97.677025283162706</v>
      </c>
      <c r="CE92" s="212">
        <v>83092.660000000149</v>
      </c>
      <c r="CF92" s="269">
        <v>1.8832540501317825</v>
      </c>
      <c r="CG92" s="212">
        <v>4392784.0959999999</v>
      </c>
      <c r="CH92" s="274">
        <v>99.560279333294503</v>
      </c>
      <c r="CI92" s="241">
        <v>0</v>
      </c>
      <c r="CJ92" s="373">
        <v>0</v>
      </c>
      <c r="CK92" s="241">
        <v>0</v>
      </c>
      <c r="CL92" s="212">
        <v>0</v>
      </c>
      <c r="CM92" s="269">
        <v>0</v>
      </c>
      <c r="CN92" s="212">
        <v>0</v>
      </c>
      <c r="CO92" s="242">
        <v>0</v>
      </c>
      <c r="CP92" s="234">
        <v>0</v>
      </c>
      <c r="CQ92" s="269">
        <v>0</v>
      </c>
      <c r="CR92" s="212">
        <v>0</v>
      </c>
      <c r="CS92" s="269">
        <v>0</v>
      </c>
      <c r="CT92" s="212">
        <v>0</v>
      </c>
      <c r="CU92" s="274">
        <v>0</v>
      </c>
      <c r="CV92" s="241">
        <v>0</v>
      </c>
      <c r="CW92" s="373">
        <v>0</v>
      </c>
      <c r="CX92" s="241">
        <v>0</v>
      </c>
      <c r="CY92" s="212">
        <v>0</v>
      </c>
      <c r="CZ92" s="269">
        <v>0</v>
      </c>
      <c r="DA92" s="212">
        <v>0</v>
      </c>
      <c r="DB92" s="242">
        <v>0</v>
      </c>
      <c r="DC92" s="234">
        <v>0</v>
      </c>
      <c r="DD92" s="269">
        <v>0</v>
      </c>
      <c r="DE92" s="212">
        <v>0</v>
      </c>
      <c r="DF92" s="269">
        <v>0</v>
      </c>
      <c r="DG92" s="212">
        <v>0</v>
      </c>
      <c r="DH92" s="274">
        <v>0</v>
      </c>
      <c r="DI92" s="241">
        <v>0</v>
      </c>
      <c r="DJ92" s="373">
        <v>0</v>
      </c>
      <c r="DK92" s="241">
        <v>0</v>
      </c>
      <c r="DL92" s="212">
        <v>0</v>
      </c>
      <c r="DM92" s="269">
        <v>0</v>
      </c>
      <c r="DN92" s="212">
        <v>0</v>
      </c>
      <c r="DO92" s="242">
        <v>0</v>
      </c>
      <c r="DP92" s="234">
        <v>0</v>
      </c>
      <c r="DQ92" s="269">
        <v>0</v>
      </c>
      <c r="DR92" s="212">
        <v>0</v>
      </c>
      <c r="DS92" s="269">
        <v>0</v>
      </c>
      <c r="DT92" s="212">
        <v>0</v>
      </c>
      <c r="DU92" s="274">
        <v>0</v>
      </c>
      <c r="DV92" s="241">
        <v>0</v>
      </c>
      <c r="DW92" s="373">
        <v>0</v>
      </c>
      <c r="DX92" s="241">
        <v>0</v>
      </c>
      <c r="DY92" s="212">
        <v>0</v>
      </c>
      <c r="DZ92" s="269">
        <v>0</v>
      </c>
      <c r="EA92" s="212">
        <v>0</v>
      </c>
      <c r="EB92" s="242">
        <v>0</v>
      </c>
      <c r="EC92" s="234">
        <v>0</v>
      </c>
      <c r="ED92" s="269">
        <v>0</v>
      </c>
      <c r="EE92" s="212">
        <v>0</v>
      </c>
      <c r="EF92" s="269">
        <v>0</v>
      </c>
      <c r="EG92" s="212">
        <v>0</v>
      </c>
      <c r="EH92" s="274">
        <v>0</v>
      </c>
      <c r="EI92" s="241">
        <v>0</v>
      </c>
      <c r="EJ92" s="373">
        <v>0</v>
      </c>
      <c r="EK92" s="241">
        <v>0</v>
      </c>
      <c r="EL92" s="212">
        <v>0</v>
      </c>
      <c r="EM92" s="269">
        <v>0</v>
      </c>
      <c r="EN92" s="212">
        <v>0</v>
      </c>
      <c r="EO92" s="242">
        <v>0</v>
      </c>
      <c r="EP92" s="234">
        <v>0</v>
      </c>
      <c r="EQ92" s="269">
        <v>0</v>
      </c>
      <c r="ER92" s="212">
        <v>0</v>
      </c>
      <c r="ES92" s="269">
        <v>0</v>
      </c>
      <c r="ET92" s="212">
        <v>0</v>
      </c>
      <c r="EU92" s="274">
        <v>0</v>
      </c>
      <c r="EV92" s="397">
        <v>0</v>
      </c>
      <c r="EW92" s="419">
        <v>0</v>
      </c>
      <c r="EX92" s="212">
        <v>0</v>
      </c>
      <c r="EY92" s="257">
        <v>0</v>
      </c>
      <c r="EZ92" s="269">
        <v>0</v>
      </c>
      <c r="FA92" s="212">
        <v>0</v>
      </c>
      <c r="FB92" s="242">
        <v>0</v>
      </c>
      <c r="FC92" s="260">
        <v>0</v>
      </c>
      <c r="FD92" s="269">
        <v>0</v>
      </c>
      <c r="FE92" s="257">
        <v>0</v>
      </c>
      <c r="FF92" s="269">
        <v>0</v>
      </c>
      <c r="FG92" s="271">
        <v>0</v>
      </c>
      <c r="FH92" s="397">
        <v>0</v>
      </c>
      <c r="FI92" s="419">
        <v>0</v>
      </c>
      <c r="FJ92" s="212">
        <v>0</v>
      </c>
      <c r="FK92" s="257">
        <v>0</v>
      </c>
      <c r="FL92" s="269">
        <v>0</v>
      </c>
      <c r="FM92" s="212">
        <v>0</v>
      </c>
      <c r="FN92" s="242">
        <v>0</v>
      </c>
      <c r="FO92" s="260">
        <v>0</v>
      </c>
      <c r="FP92" s="269">
        <v>0</v>
      </c>
      <c r="FQ92" s="257">
        <v>0</v>
      </c>
      <c r="FR92" s="269">
        <v>0</v>
      </c>
      <c r="FS92" s="271">
        <v>0</v>
      </c>
      <c r="FT92" s="397">
        <v>0</v>
      </c>
      <c r="FU92" s="419">
        <v>0</v>
      </c>
      <c r="FV92" s="212">
        <v>0</v>
      </c>
      <c r="FW92" s="257">
        <v>0</v>
      </c>
      <c r="FX92" s="269">
        <v>0</v>
      </c>
      <c r="FY92" s="212">
        <v>0</v>
      </c>
      <c r="FZ92" s="427">
        <v>0</v>
      </c>
      <c r="GA92" s="260">
        <v>0</v>
      </c>
      <c r="GB92" s="269">
        <v>0</v>
      </c>
      <c r="GC92" s="257">
        <v>0</v>
      </c>
      <c r="GD92" s="269">
        <v>0</v>
      </c>
      <c r="GE92" s="271">
        <v>0</v>
      </c>
      <c r="GF92" s="397">
        <v>0</v>
      </c>
      <c r="GG92" s="419">
        <v>0</v>
      </c>
      <c r="GH92" s="212">
        <v>0</v>
      </c>
      <c r="GI92" s="257">
        <v>0</v>
      </c>
      <c r="GJ92" s="269">
        <v>0</v>
      </c>
      <c r="GK92" s="242">
        <v>0</v>
      </c>
      <c r="GL92" s="234">
        <v>0</v>
      </c>
      <c r="GM92" s="257">
        <v>0</v>
      </c>
      <c r="GN92" s="266">
        <v>0</v>
      </c>
      <c r="GO92" s="257">
        <v>0</v>
      </c>
      <c r="GP92" s="266">
        <v>0</v>
      </c>
      <c r="GQ92" s="271">
        <v>0</v>
      </c>
      <c r="GR92" s="397">
        <v>0</v>
      </c>
      <c r="GS92" s="419">
        <v>0</v>
      </c>
      <c r="GT92" s="212">
        <v>0</v>
      </c>
      <c r="GU92" s="257">
        <v>0</v>
      </c>
      <c r="GV92" s="266">
        <v>0</v>
      </c>
      <c r="GW92" s="242">
        <v>0</v>
      </c>
      <c r="GX92" s="234">
        <v>0</v>
      </c>
      <c r="GY92" s="257">
        <v>0</v>
      </c>
      <c r="GZ92" s="266">
        <v>0</v>
      </c>
      <c r="HA92" s="257">
        <v>0</v>
      </c>
      <c r="HB92" s="266">
        <v>0</v>
      </c>
      <c r="HC92" s="271">
        <v>0</v>
      </c>
      <c r="HD92" s="397">
        <v>0</v>
      </c>
      <c r="HE92" s="419">
        <v>0</v>
      </c>
      <c r="HF92" s="212">
        <v>0</v>
      </c>
      <c r="HG92" s="257">
        <v>0</v>
      </c>
      <c r="HH92" s="266">
        <v>0</v>
      </c>
      <c r="HI92" s="242">
        <v>0</v>
      </c>
      <c r="HJ92" s="234">
        <v>0</v>
      </c>
      <c r="HK92" s="257">
        <v>0</v>
      </c>
      <c r="HL92" s="266">
        <v>0</v>
      </c>
      <c r="HM92" s="257">
        <v>0</v>
      </c>
      <c r="HN92" s="266">
        <v>0</v>
      </c>
      <c r="HO92" s="271">
        <v>0</v>
      </c>
      <c r="HP92" s="397">
        <v>0</v>
      </c>
      <c r="HQ92" s="419">
        <v>0</v>
      </c>
      <c r="HR92" s="212">
        <v>0</v>
      </c>
      <c r="HS92" s="257">
        <v>0</v>
      </c>
      <c r="HT92" s="266">
        <v>0</v>
      </c>
      <c r="HU92" s="242">
        <v>0</v>
      </c>
      <c r="HV92" s="234">
        <v>0</v>
      </c>
      <c r="HW92" s="257">
        <v>0</v>
      </c>
      <c r="HX92" s="266">
        <v>0</v>
      </c>
      <c r="HY92" s="257">
        <v>0</v>
      </c>
      <c r="HZ92" s="266">
        <v>0</v>
      </c>
      <c r="IA92" s="271">
        <v>0</v>
      </c>
      <c r="IB92" s="397">
        <v>0</v>
      </c>
      <c r="IC92" s="419">
        <v>0</v>
      </c>
      <c r="ID92" s="212">
        <v>0</v>
      </c>
      <c r="IE92" s="257">
        <v>0</v>
      </c>
      <c r="IF92" s="266">
        <v>0</v>
      </c>
      <c r="IG92" s="242">
        <v>0</v>
      </c>
      <c r="IH92" s="234">
        <v>0</v>
      </c>
      <c r="II92" s="257">
        <v>0</v>
      </c>
      <c r="IJ92" s="266">
        <v>0</v>
      </c>
      <c r="IK92" s="257">
        <v>0</v>
      </c>
      <c r="IL92" s="266">
        <v>0</v>
      </c>
      <c r="IM92" s="271">
        <v>0</v>
      </c>
      <c r="IN92" s="397">
        <v>0</v>
      </c>
      <c r="IO92" s="419">
        <v>0</v>
      </c>
      <c r="IP92" s="212">
        <v>0</v>
      </c>
      <c r="IQ92" s="257">
        <v>0</v>
      </c>
      <c r="IR92" s="266">
        <v>0</v>
      </c>
      <c r="IS92" s="242">
        <v>0</v>
      </c>
      <c r="IT92" s="234">
        <v>0</v>
      </c>
      <c r="IU92" s="257">
        <v>0</v>
      </c>
      <c r="IV92" s="266">
        <v>0</v>
      </c>
      <c r="IW92" s="257">
        <v>0</v>
      </c>
      <c r="IX92" s="266">
        <v>0</v>
      </c>
      <c r="IY92" s="271">
        <v>0</v>
      </c>
    </row>
    <row r="93" spans="1:259" ht="14.1" customHeight="1" x14ac:dyDescent="0.2">
      <c r="B93" s="250" t="s">
        <v>208</v>
      </c>
      <c r="C93" s="241">
        <v>0</v>
      </c>
      <c r="D93" s="240">
        <v>0</v>
      </c>
      <c r="E93" s="241">
        <v>0</v>
      </c>
      <c r="F93" s="212">
        <v>0</v>
      </c>
      <c r="G93" s="271">
        <v>0</v>
      </c>
      <c r="H93" s="234">
        <v>0</v>
      </c>
      <c r="I93" s="257" t="e">
        <v>#DIV/0!</v>
      </c>
      <c r="J93" s="212">
        <v>0</v>
      </c>
      <c r="K93" s="257" t="e">
        <v>#DIV/0!</v>
      </c>
      <c r="L93" s="212">
        <v>0</v>
      </c>
      <c r="M93" s="257" t="e">
        <v>#DIV/0!</v>
      </c>
      <c r="N93" s="241">
        <v>0</v>
      </c>
      <c r="O93" s="259">
        <v>0</v>
      </c>
      <c r="P93" s="241">
        <v>0</v>
      </c>
      <c r="Q93" s="271">
        <v>0</v>
      </c>
      <c r="R93" s="234">
        <v>0</v>
      </c>
      <c r="S93" s="257">
        <v>0</v>
      </c>
      <c r="T93" s="212">
        <v>0</v>
      </c>
      <c r="U93" s="257">
        <v>0</v>
      </c>
      <c r="V93" s="212">
        <v>0</v>
      </c>
      <c r="W93" s="257">
        <v>0</v>
      </c>
      <c r="X93" s="241">
        <v>0</v>
      </c>
      <c r="Y93" s="259">
        <v>0</v>
      </c>
      <c r="Z93" s="241">
        <v>0</v>
      </c>
      <c r="AA93" s="271">
        <v>0</v>
      </c>
      <c r="AB93" s="234">
        <v>0</v>
      </c>
      <c r="AC93" s="257">
        <v>0</v>
      </c>
      <c r="AD93" s="212">
        <v>0</v>
      </c>
      <c r="AE93" s="257">
        <v>0</v>
      </c>
      <c r="AF93" s="212">
        <v>0</v>
      </c>
      <c r="AG93" s="257">
        <v>0</v>
      </c>
      <c r="AH93" s="241">
        <v>0</v>
      </c>
      <c r="AI93" s="259">
        <v>0</v>
      </c>
      <c r="AJ93" s="241">
        <v>0</v>
      </c>
      <c r="AK93" s="271">
        <v>0</v>
      </c>
      <c r="AL93" s="234">
        <v>0</v>
      </c>
      <c r="AM93" s="257">
        <v>0</v>
      </c>
      <c r="AN93" s="212">
        <v>0</v>
      </c>
      <c r="AO93" s="257">
        <v>0</v>
      </c>
      <c r="AP93" s="212">
        <v>0</v>
      </c>
      <c r="AQ93" s="257">
        <v>0</v>
      </c>
      <c r="AR93" s="241">
        <v>0</v>
      </c>
      <c r="AS93" s="259">
        <v>0</v>
      </c>
      <c r="AT93" s="241">
        <v>0</v>
      </c>
      <c r="AU93" s="271">
        <v>0</v>
      </c>
      <c r="AV93" s="234">
        <v>0</v>
      </c>
      <c r="AW93" s="257">
        <v>0</v>
      </c>
      <c r="AX93" s="212">
        <v>0</v>
      </c>
      <c r="AY93" s="257">
        <v>0</v>
      </c>
      <c r="AZ93" s="212">
        <v>0</v>
      </c>
      <c r="BA93" s="257">
        <v>0</v>
      </c>
      <c r="BB93" s="241">
        <v>0</v>
      </c>
      <c r="BC93" s="259">
        <v>0</v>
      </c>
      <c r="BD93" s="241">
        <v>0</v>
      </c>
      <c r="BE93" s="271">
        <v>0</v>
      </c>
      <c r="BF93" s="234">
        <v>0</v>
      </c>
      <c r="BG93" s="257">
        <v>0</v>
      </c>
      <c r="BH93" s="212">
        <v>0</v>
      </c>
      <c r="BI93" s="257">
        <v>0</v>
      </c>
      <c r="BJ93" s="212">
        <v>0</v>
      </c>
      <c r="BK93" s="257">
        <v>0</v>
      </c>
      <c r="BL93" s="241">
        <v>0</v>
      </c>
      <c r="BM93" s="262">
        <v>0</v>
      </c>
      <c r="BN93" s="241">
        <v>0</v>
      </c>
      <c r="BO93" s="271">
        <v>0</v>
      </c>
      <c r="BP93" s="234">
        <v>0</v>
      </c>
      <c r="BQ93" s="257">
        <v>0</v>
      </c>
      <c r="BR93" s="212">
        <v>0</v>
      </c>
      <c r="BS93" s="257">
        <v>0</v>
      </c>
      <c r="BT93" s="212">
        <v>0</v>
      </c>
      <c r="BU93" s="259">
        <v>0</v>
      </c>
      <c r="BV93" s="241">
        <v>0</v>
      </c>
      <c r="BW93" s="373">
        <v>0</v>
      </c>
      <c r="BX93" s="241">
        <v>0</v>
      </c>
      <c r="BY93" s="212">
        <v>0</v>
      </c>
      <c r="BZ93" s="269">
        <v>0</v>
      </c>
      <c r="CA93" s="212">
        <v>0</v>
      </c>
      <c r="CB93" s="242">
        <v>0</v>
      </c>
      <c r="CC93" s="234">
        <v>0</v>
      </c>
      <c r="CD93" s="269">
        <v>0</v>
      </c>
      <c r="CE93" s="212">
        <v>0</v>
      </c>
      <c r="CF93" s="269">
        <v>0</v>
      </c>
      <c r="CG93" s="212">
        <v>0</v>
      </c>
      <c r="CH93" s="274">
        <v>0</v>
      </c>
      <c r="CI93" s="241">
        <v>0</v>
      </c>
      <c r="CJ93" s="373">
        <v>0</v>
      </c>
      <c r="CK93" s="241">
        <v>0</v>
      </c>
      <c r="CL93" s="212">
        <v>0</v>
      </c>
      <c r="CM93" s="269">
        <v>0</v>
      </c>
      <c r="CN93" s="212">
        <v>0</v>
      </c>
      <c r="CO93" s="242">
        <v>0</v>
      </c>
      <c r="CP93" s="234">
        <v>0</v>
      </c>
      <c r="CQ93" s="269">
        <v>0</v>
      </c>
      <c r="CR93" s="212">
        <v>0</v>
      </c>
      <c r="CS93" s="269">
        <v>0</v>
      </c>
      <c r="CT93" s="212">
        <v>0</v>
      </c>
      <c r="CU93" s="274">
        <v>0</v>
      </c>
      <c r="CV93" s="241">
        <v>0</v>
      </c>
      <c r="CW93" s="373">
        <v>0</v>
      </c>
      <c r="CX93" s="241">
        <v>0</v>
      </c>
      <c r="CY93" s="212">
        <v>0</v>
      </c>
      <c r="CZ93" s="269">
        <v>0</v>
      </c>
      <c r="DA93" s="212">
        <v>0</v>
      </c>
      <c r="DB93" s="242">
        <v>0</v>
      </c>
      <c r="DC93" s="234">
        <v>0</v>
      </c>
      <c r="DD93" s="269">
        <v>0</v>
      </c>
      <c r="DE93" s="212">
        <v>0</v>
      </c>
      <c r="DF93" s="269">
        <v>0</v>
      </c>
      <c r="DG93" s="212">
        <v>0</v>
      </c>
      <c r="DH93" s="274">
        <v>0</v>
      </c>
      <c r="DI93" s="241">
        <v>0</v>
      </c>
      <c r="DJ93" s="373">
        <v>0</v>
      </c>
      <c r="DK93" s="241">
        <v>0</v>
      </c>
      <c r="DL93" s="212">
        <v>0</v>
      </c>
      <c r="DM93" s="269">
        <v>0</v>
      </c>
      <c r="DN93" s="212">
        <v>0</v>
      </c>
      <c r="DO93" s="242">
        <v>0</v>
      </c>
      <c r="DP93" s="234">
        <v>0</v>
      </c>
      <c r="DQ93" s="269">
        <v>0</v>
      </c>
      <c r="DR93" s="212">
        <v>0</v>
      </c>
      <c r="DS93" s="269">
        <v>0</v>
      </c>
      <c r="DT93" s="212">
        <v>0</v>
      </c>
      <c r="DU93" s="274">
        <v>0</v>
      </c>
      <c r="DV93" s="241">
        <v>0</v>
      </c>
      <c r="DW93" s="373">
        <v>0</v>
      </c>
      <c r="DX93" s="241">
        <v>0</v>
      </c>
      <c r="DY93" s="212">
        <v>0</v>
      </c>
      <c r="DZ93" s="269">
        <v>0</v>
      </c>
      <c r="EA93" s="212">
        <v>0</v>
      </c>
      <c r="EB93" s="242">
        <v>0</v>
      </c>
      <c r="EC93" s="234">
        <v>0</v>
      </c>
      <c r="ED93" s="269">
        <v>0</v>
      </c>
      <c r="EE93" s="212">
        <v>0</v>
      </c>
      <c r="EF93" s="269">
        <v>0</v>
      </c>
      <c r="EG93" s="212">
        <v>0</v>
      </c>
      <c r="EH93" s="274">
        <v>0</v>
      </c>
      <c r="EI93" s="241">
        <v>0</v>
      </c>
      <c r="EJ93" s="373">
        <v>0</v>
      </c>
      <c r="EK93" s="241">
        <v>0</v>
      </c>
      <c r="EL93" s="212">
        <v>0</v>
      </c>
      <c r="EM93" s="269">
        <v>0</v>
      </c>
      <c r="EN93" s="212">
        <v>0</v>
      </c>
      <c r="EO93" s="242">
        <v>0</v>
      </c>
      <c r="EP93" s="234">
        <v>0</v>
      </c>
      <c r="EQ93" s="269">
        <v>0</v>
      </c>
      <c r="ER93" s="212">
        <v>0</v>
      </c>
      <c r="ES93" s="269">
        <v>0</v>
      </c>
      <c r="ET93" s="212">
        <v>0</v>
      </c>
      <c r="EU93" s="274">
        <v>0</v>
      </c>
      <c r="EV93" s="397">
        <v>0</v>
      </c>
      <c r="EW93" s="419">
        <v>0</v>
      </c>
      <c r="EX93" s="212">
        <v>0</v>
      </c>
      <c r="EY93" s="257">
        <v>0</v>
      </c>
      <c r="EZ93" s="269">
        <v>0</v>
      </c>
      <c r="FA93" s="212">
        <v>0</v>
      </c>
      <c r="FB93" s="242">
        <v>0</v>
      </c>
      <c r="FC93" s="260">
        <v>0</v>
      </c>
      <c r="FD93" s="269">
        <v>0</v>
      </c>
      <c r="FE93" s="257">
        <v>0</v>
      </c>
      <c r="FF93" s="269">
        <v>0</v>
      </c>
      <c r="FG93" s="271">
        <v>0</v>
      </c>
      <c r="FH93" s="397">
        <v>0</v>
      </c>
      <c r="FI93" s="419">
        <v>0</v>
      </c>
      <c r="FJ93" s="212">
        <v>0</v>
      </c>
      <c r="FK93" s="257">
        <v>0</v>
      </c>
      <c r="FL93" s="269">
        <v>0</v>
      </c>
      <c r="FM93" s="212">
        <v>0</v>
      </c>
      <c r="FN93" s="242">
        <v>0</v>
      </c>
      <c r="FO93" s="260">
        <v>0</v>
      </c>
      <c r="FP93" s="269">
        <v>0</v>
      </c>
      <c r="FQ93" s="257">
        <v>0</v>
      </c>
      <c r="FR93" s="269">
        <v>0</v>
      </c>
      <c r="FS93" s="271">
        <v>0</v>
      </c>
      <c r="FT93" s="397">
        <v>0</v>
      </c>
      <c r="FU93" s="419">
        <v>0</v>
      </c>
      <c r="FV93" s="212">
        <v>0</v>
      </c>
      <c r="FW93" s="257">
        <v>0</v>
      </c>
      <c r="FX93" s="269">
        <v>0</v>
      </c>
      <c r="FY93" s="212">
        <v>0</v>
      </c>
      <c r="FZ93" s="427">
        <v>0</v>
      </c>
      <c r="GA93" s="260">
        <v>0</v>
      </c>
      <c r="GB93" s="269">
        <v>0</v>
      </c>
      <c r="GC93" s="257">
        <v>0</v>
      </c>
      <c r="GD93" s="269">
        <v>0</v>
      </c>
      <c r="GE93" s="271">
        <v>0</v>
      </c>
      <c r="GF93" s="397">
        <v>0</v>
      </c>
      <c r="GG93" s="419">
        <v>0</v>
      </c>
      <c r="GH93" s="212">
        <v>0</v>
      </c>
      <c r="GI93" s="257">
        <v>0</v>
      </c>
      <c r="GJ93" s="269">
        <v>0</v>
      </c>
      <c r="GK93" s="242">
        <v>0</v>
      </c>
      <c r="GL93" s="234">
        <v>0</v>
      </c>
      <c r="GM93" s="257">
        <v>0</v>
      </c>
      <c r="GN93" s="266">
        <v>0</v>
      </c>
      <c r="GO93" s="257">
        <v>0</v>
      </c>
      <c r="GP93" s="266">
        <v>0</v>
      </c>
      <c r="GQ93" s="271">
        <v>0</v>
      </c>
      <c r="GR93" s="397">
        <v>0</v>
      </c>
      <c r="GS93" s="419">
        <v>0</v>
      </c>
      <c r="GT93" s="212">
        <v>0</v>
      </c>
      <c r="GU93" s="257">
        <v>0</v>
      </c>
      <c r="GV93" s="266">
        <v>0</v>
      </c>
      <c r="GW93" s="242">
        <v>0</v>
      </c>
      <c r="GX93" s="234">
        <v>0</v>
      </c>
      <c r="GY93" s="257">
        <v>0</v>
      </c>
      <c r="GZ93" s="266">
        <v>0</v>
      </c>
      <c r="HA93" s="257">
        <v>0</v>
      </c>
      <c r="HB93" s="266">
        <v>0</v>
      </c>
      <c r="HC93" s="271">
        <v>0</v>
      </c>
      <c r="HD93" s="397">
        <v>0</v>
      </c>
      <c r="HE93" s="419">
        <v>0</v>
      </c>
      <c r="HF93" s="212">
        <v>0</v>
      </c>
      <c r="HG93" s="257">
        <v>0</v>
      </c>
      <c r="HH93" s="266">
        <v>0</v>
      </c>
      <c r="HI93" s="242">
        <v>0</v>
      </c>
      <c r="HJ93" s="234">
        <v>0</v>
      </c>
      <c r="HK93" s="257">
        <v>0</v>
      </c>
      <c r="HL93" s="266">
        <v>0</v>
      </c>
      <c r="HM93" s="257">
        <v>0</v>
      </c>
      <c r="HN93" s="266">
        <v>0</v>
      </c>
      <c r="HO93" s="271">
        <v>0</v>
      </c>
      <c r="HP93" s="397">
        <v>0</v>
      </c>
      <c r="HQ93" s="419">
        <v>0</v>
      </c>
      <c r="HR93" s="212">
        <v>0</v>
      </c>
      <c r="HS93" s="257">
        <v>0</v>
      </c>
      <c r="HT93" s="266">
        <v>0</v>
      </c>
      <c r="HU93" s="242">
        <v>0</v>
      </c>
      <c r="HV93" s="234">
        <v>0</v>
      </c>
      <c r="HW93" s="257">
        <v>0</v>
      </c>
      <c r="HX93" s="266">
        <v>0</v>
      </c>
      <c r="HY93" s="257">
        <v>0</v>
      </c>
      <c r="HZ93" s="266">
        <v>0</v>
      </c>
      <c r="IA93" s="271">
        <v>0</v>
      </c>
      <c r="IB93" s="397">
        <v>0</v>
      </c>
      <c r="IC93" s="419">
        <v>0</v>
      </c>
      <c r="ID93" s="212">
        <v>0</v>
      </c>
      <c r="IE93" s="257">
        <v>0</v>
      </c>
      <c r="IF93" s="266">
        <v>0</v>
      </c>
      <c r="IG93" s="242">
        <v>0</v>
      </c>
      <c r="IH93" s="234">
        <v>0</v>
      </c>
      <c r="II93" s="257">
        <v>0</v>
      </c>
      <c r="IJ93" s="266">
        <v>0</v>
      </c>
      <c r="IK93" s="257">
        <v>0</v>
      </c>
      <c r="IL93" s="266">
        <v>0</v>
      </c>
      <c r="IM93" s="271">
        <v>0</v>
      </c>
      <c r="IN93" s="397">
        <v>0</v>
      </c>
      <c r="IO93" s="419">
        <v>0</v>
      </c>
      <c r="IP93" s="212">
        <v>0</v>
      </c>
      <c r="IQ93" s="257">
        <v>0</v>
      </c>
      <c r="IR93" s="266">
        <v>0</v>
      </c>
      <c r="IS93" s="242">
        <v>0</v>
      </c>
      <c r="IT93" s="234">
        <v>0</v>
      </c>
      <c r="IU93" s="257">
        <v>0</v>
      </c>
      <c r="IV93" s="266">
        <v>0</v>
      </c>
      <c r="IW93" s="257">
        <v>0</v>
      </c>
      <c r="IX93" s="266">
        <v>0</v>
      </c>
      <c r="IY93" s="271">
        <v>0</v>
      </c>
    </row>
    <row r="94" spans="1:259" ht="14.1" customHeight="1" thickBot="1" x14ac:dyDescent="0.25">
      <c r="B94" s="250" t="s">
        <v>202</v>
      </c>
      <c r="C94" s="241">
        <v>0</v>
      </c>
      <c r="D94" s="240">
        <v>0</v>
      </c>
      <c r="E94" s="241">
        <v>0</v>
      </c>
      <c r="F94" s="212">
        <v>0</v>
      </c>
      <c r="G94" s="271">
        <v>0</v>
      </c>
      <c r="H94" s="234">
        <v>0</v>
      </c>
      <c r="I94" s="257" t="e">
        <v>#DIV/0!</v>
      </c>
      <c r="J94" s="212">
        <v>0</v>
      </c>
      <c r="K94" s="257" t="e">
        <v>#DIV/0!</v>
      </c>
      <c r="L94" s="212">
        <v>0</v>
      </c>
      <c r="M94" s="257" t="e">
        <v>#DIV/0!</v>
      </c>
      <c r="N94" s="241">
        <v>0</v>
      </c>
      <c r="O94" s="259">
        <v>0</v>
      </c>
      <c r="P94" s="241">
        <v>0</v>
      </c>
      <c r="Q94" s="271">
        <v>0</v>
      </c>
      <c r="R94" s="234">
        <v>0</v>
      </c>
      <c r="S94" s="257">
        <v>0</v>
      </c>
      <c r="T94" s="212">
        <v>0</v>
      </c>
      <c r="U94" s="257">
        <v>0</v>
      </c>
      <c r="V94" s="212">
        <v>0</v>
      </c>
      <c r="W94" s="257">
        <v>0</v>
      </c>
      <c r="X94" s="241">
        <v>0</v>
      </c>
      <c r="Y94" s="259">
        <v>0</v>
      </c>
      <c r="Z94" s="241">
        <v>0</v>
      </c>
      <c r="AA94" s="271">
        <v>0</v>
      </c>
      <c r="AB94" s="234">
        <v>0</v>
      </c>
      <c r="AC94" s="257">
        <v>0</v>
      </c>
      <c r="AD94" s="212">
        <v>0</v>
      </c>
      <c r="AE94" s="257">
        <v>0</v>
      </c>
      <c r="AF94" s="212">
        <v>0</v>
      </c>
      <c r="AG94" s="257">
        <v>0</v>
      </c>
      <c r="AH94" s="241">
        <v>0</v>
      </c>
      <c r="AI94" s="259">
        <v>0</v>
      </c>
      <c r="AJ94" s="241">
        <v>0</v>
      </c>
      <c r="AK94" s="271">
        <v>0</v>
      </c>
      <c r="AL94" s="234">
        <v>0</v>
      </c>
      <c r="AM94" s="257">
        <v>0</v>
      </c>
      <c r="AN94" s="212">
        <v>0</v>
      </c>
      <c r="AO94" s="257">
        <v>0</v>
      </c>
      <c r="AP94" s="212">
        <v>0</v>
      </c>
      <c r="AQ94" s="257">
        <v>0</v>
      </c>
      <c r="AR94" s="241">
        <v>0</v>
      </c>
      <c r="AS94" s="259">
        <v>0</v>
      </c>
      <c r="AT94" s="241">
        <v>0</v>
      </c>
      <c r="AU94" s="271">
        <v>0</v>
      </c>
      <c r="AV94" s="234">
        <v>0</v>
      </c>
      <c r="AW94" s="257">
        <v>0</v>
      </c>
      <c r="AX94" s="212">
        <v>0</v>
      </c>
      <c r="AY94" s="257">
        <v>0</v>
      </c>
      <c r="AZ94" s="212">
        <v>0</v>
      </c>
      <c r="BA94" s="257">
        <v>0</v>
      </c>
      <c r="BB94" s="241">
        <v>0</v>
      </c>
      <c r="BC94" s="259">
        <v>0</v>
      </c>
      <c r="BD94" s="241">
        <v>0</v>
      </c>
      <c r="BE94" s="271">
        <v>0</v>
      </c>
      <c r="BF94" s="234">
        <v>0</v>
      </c>
      <c r="BG94" s="257">
        <v>0</v>
      </c>
      <c r="BH94" s="212">
        <v>0</v>
      </c>
      <c r="BI94" s="257">
        <v>0</v>
      </c>
      <c r="BJ94" s="212">
        <v>0</v>
      </c>
      <c r="BK94" s="257">
        <v>0</v>
      </c>
      <c r="BL94" s="241">
        <v>0</v>
      </c>
      <c r="BM94" s="262">
        <v>0</v>
      </c>
      <c r="BN94" s="241">
        <v>0</v>
      </c>
      <c r="BO94" s="271">
        <v>0</v>
      </c>
      <c r="BP94" s="234">
        <v>0</v>
      </c>
      <c r="BQ94" s="257">
        <v>0</v>
      </c>
      <c r="BR94" s="212">
        <v>0</v>
      </c>
      <c r="BS94" s="257">
        <v>0</v>
      </c>
      <c r="BT94" s="212">
        <v>0</v>
      </c>
      <c r="BU94" s="259">
        <v>0</v>
      </c>
      <c r="BV94" s="241">
        <v>0</v>
      </c>
      <c r="BW94" s="373">
        <v>0</v>
      </c>
      <c r="BX94" s="241">
        <v>0</v>
      </c>
      <c r="BY94" s="212">
        <v>0</v>
      </c>
      <c r="BZ94" s="269">
        <v>0</v>
      </c>
      <c r="CA94" s="212">
        <v>0</v>
      </c>
      <c r="CB94" s="242">
        <v>0</v>
      </c>
      <c r="CC94" s="234">
        <v>0</v>
      </c>
      <c r="CD94" s="269">
        <v>0</v>
      </c>
      <c r="CE94" s="212">
        <v>0</v>
      </c>
      <c r="CF94" s="269">
        <v>0</v>
      </c>
      <c r="CG94" s="212">
        <v>0</v>
      </c>
      <c r="CH94" s="274">
        <v>0</v>
      </c>
      <c r="CI94" s="241">
        <v>0</v>
      </c>
      <c r="CJ94" s="373">
        <v>0</v>
      </c>
      <c r="CK94" s="241">
        <v>0</v>
      </c>
      <c r="CL94" s="212">
        <v>0</v>
      </c>
      <c r="CM94" s="269">
        <v>0</v>
      </c>
      <c r="CN94" s="212">
        <v>0</v>
      </c>
      <c r="CO94" s="242">
        <v>0</v>
      </c>
      <c r="CP94" s="234">
        <v>0</v>
      </c>
      <c r="CQ94" s="269">
        <v>0</v>
      </c>
      <c r="CR94" s="212">
        <v>0</v>
      </c>
      <c r="CS94" s="269">
        <v>0</v>
      </c>
      <c r="CT94" s="212">
        <v>0</v>
      </c>
      <c r="CU94" s="274">
        <v>0</v>
      </c>
      <c r="CV94" s="241">
        <v>0</v>
      </c>
      <c r="CW94" s="373">
        <v>0</v>
      </c>
      <c r="CX94" s="241">
        <v>0</v>
      </c>
      <c r="CY94" s="212">
        <v>0</v>
      </c>
      <c r="CZ94" s="269">
        <v>0</v>
      </c>
      <c r="DA94" s="212">
        <v>0</v>
      </c>
      <c r="DB94" s="242">
        <v>0</v>
      </c>
      <c r="DC94" s="234">
        <v>0</v>
      </c>
      <c r="DD94" s="269">
        <v>0</v>
      </c>
      <c r="DE94" s="212">
        <v>0</v>
      </c>
      <c r="DF94" s="269">
        <v>0</v>
      </c>
      <c r="DG94" s="212">
        <v>0</v>
      </c>
      <c r="DH94" s="274">
        <v>0</v>
      </c>
      <c r="DI94" s="241">
        <v>0</v>
      </c>
      <c r="DJ94" s="373">
        <v>0</v>
      </c>
      <c r="DK94" s="241">
        <v>0</v>
      </c>
      <c r="DL94" s="212">
        <v>0</v>
      </c>
      <c r="DM94" s="269">
        <v>0</v>
      </c>
      <c r="DN94" s="212">
        <v>0</v>
      </c>
      <c r="DO94" s="242">
        <v>0</v>
      </c>
      <c r="DP94" s="234">
        <v>0</v>
      </c>
      <c r="DQ94" s="269">
        <v>0</v>
      </c>
      <c r="DR94" s="212">
        <v>0</v>
      </c>
      <c r="DS94" s="269">
        <v>0</v>
      </c>
      <c r="DT94" s="212">
        <v>0</v>
      </c>
      <c r="DU94" s="274">
        <v>0</v>
      </c>
      <c r="DV94" s="241">
        <v>0</v>
      </c>
      <c r="DW94" s="373">
        <v>0</v>
      </c>
      <c r="DX94" s="241">
        <v>0</v>
      </c>
      <c r="DY94" s="212">
        <v>0</v>
      </c>
      <c r="DZ94" s="269">
        <v>0</v>
      </c>
      <c r="EA94" s="212">
        <v>0</v>
      </c>
      <c r="EB94" s="242">
        <v>0</v>
      </c>
      <c r="EC94" s="234">
        <v>0</v>
      </c>
      <c r="ED94" s="269">
        <v>0</v>
      </c>
      <c r="EE94" s="212">
        <v>0</v>
      </c>
      <c r="EF94" s="269">
        <v>0</v>
      </c>
      <c r="EG94" s="212">
        <v>0</v>
      </c>
      <c r="EH94" s="274">
        <v>0</v>
      </c>
      <c r="EI94" s="241">
        <v>0</v>
      </c>
      <c r="EJ94" s="373">
        <v>0</v>
      </c>
      <c r="EK94" s="241">
        <v>0</v>
      </c>
      <c r="EL94" s="212">
        <v>0</v>
      </c>
      <c r="EM94" s="269">
        <v>0</v>
      </c>
      <c r="EN94" s="212">
        <v>0</v>
      </c>
      <c r="EO94" s="242">
        <v>0</v>
      </c>
      <c r="EP94" s="234">
        <v>0</v>
      </c>
      <c r="EQ94" s="269">
        <v>0</v>
      </c>
      <c r="ER94" s="212">
        <v>0</v>
      </c>
      <c r="ES94" s="269">
        <v>0</v>
      </c>
      <c r="ET94" s="212">
        <v>0</v>
      </c>
      <c r="EU94" s="274">
        <v>0</v>
      </c>
      <c r="EV94" s="397">
        <v>0</v>
      </c>
      <c r="EW94" s="419">
        <v>0</v>
      </c>
      <c r="EX94" s="212">
        <v>0</v>
      </c>
      <c r="EY94" s="257">
        <v>0</v>
      </c>
      <c r="EZ94" s="269">
        <v>0</v>
      </c>
      <c r="FA94" s="212">
        <v>0</v>
      </c>
      <c r="FB94" s="242">
        <v>0</v>
      </c>
      <c r="FC94" s="260">
        <v>0</v>
      </c>
      <c r="FD94" s="269">
        <v>0</v>
      </c>
      <c r="FE94" s="257">
        <v>0</v>
      </c>
      <c r="FF94" s="269">
        <v>0</v>
      </c>
      <c r="FG94" s="271">
        <v>0</v>
      </c>
      <c r="FH94" s="397">
        <v>0</v>
      </c>
      <c r="FI94" s="419">
        <v>0</v>
      </c>
      <c r="FJ94" s="212">
        <v>0</v>
      </c>
      <c r="FK94" s="257">
        <v>0</v>
      </c>
      <c r="FL94" s="269">
        <v>0</v>
      </c>
      <c r="FM94" s="212">
        <v>0</v>
      </c>
      <c r="FN94" s="242">
        <v>0</v>
      </c>
      <c r="FO94" s="260">
        <v>0</v>
      </c>
      <c r="FP94" s="269">
        <v>0</v>
      </c>
      <c r="FQ94" s="257">
        <v>0</v>
      </c>
      <c r="FR94" s="269">
        <v>0</v>
      </c>
      <c r="FS94" s="271">
        <v>0</v>
      </c>
      <c r="FT94" s="397">
        <v>0</v>
      </c>
      <c r="FU94" s="419">
        <v>0</v>
      </c>
      <c r="FV94" s="212">
        <v>0</v>
      </c>
      <c r="FW94" s="257">
        <v>0</v>
      </c>
      <c r="FX94" s="269">
        <v>0</v>
      </c>
      <c r="FY94" s="212">
        <v>0</v>
      </c>
      <c r="FZ94" s="427">
        <v>0</v>
      </c>
      <c r="GA94" s="260">
        <v>0</v>
      </c>
      <c r="GB94" s="269">
        <v>0</v>
      </c>
      <c r="GC94" s="257">
        <v>0</v>
      </c>
      <c r="GD94" s="269">
        <v>0</v>
      </c>
      <c r="GE94" s="271">
        <v>0</v>
      </c>
      <c r="GF94" s="397">
        <v>0</v>
      </c>
      <c r="GG94" s="419">
        <v>0</v>
      </c>
      <c r="GH94" s="212">
        <v>0</v>
      </c>
      <c r="GI94" s="257">
        <v>0</v>
      </c>
      <c r="GJ94" s="269">
        <v>0</v>
      </c>
      <c r="GK94" s="242">
        <v>0</v>
      </c>
      <c r="GL94" s="234">
        <v>0</v>
      </c>
      <c r="GM94" s="257">
        <v>0</v>
      </c>
      <c r="GN94" s="266">
        <v>0</v>
      </c>
      <c r="GO94" s="257">
        <v>0</v>
      </c>
      <c r="GP94" s="266">
        <v>0</v>
      </c>
      <c r="GQ94" s="271">
        <v>0</v>
      </c>
      <c r="GR94" s="397">
        <v>0</v>
      </c>
      <c r="GS94" s="419">
        <v>0</v>
      </c>
      <c r="GT94" s="212">
        <v>0</v>
      </c>
      <c r="GU94" s="257">
        <v>0</v>
      </c>
      <c r="GV94" s="266">
        <v>0</v>
      </c>
      <c r="GW94" s="242">
        <v>0</v>
      </c>
      <c r="GX94" s="234">
        <v>0</v>
      </c>
      <c r="GY94" s="257">
        <v>0</v>
      </c>
      <c r="GZ94" s="266">
        <v>0</v>
      </c>
      <c r="HA94" s="257">
        <v>0</v>
      </c>
      <c r="HB94" s="266">
        <v>0</v>
      </c>
      <c r="HC94" s="271">
        <v>0</v>
      </c>
      <c r="HD94" s="397">
        <v>0</v>
      </c>
      <c r="HE94" s="419">
        <v>0</v>
      </c>
      <c r="HF94" s="212">
        <v>0</v>
      </c>
      <c r="HG94" s="257">
        <v>0</v>
      </c>
      <c r="HH94" s="266">
        <v>0</v>
      </c>
      <c r="HI94" s="242">
        <v>0</v>
      </c>
      <c r="HJ94" s="234">
        <v>0</v>
      </c>
      <c r="HK94" s="257">
        <v>0</v>
      </c>
      <c r="HL94" s="266">
        <v>0</v>
      </c>
      <c r="HM94" s="257">
        <v>0</v>
      </c>
      <c r="HN94" s="266">
        <v>0</v>
      </c>
      <c r="HO94" s="271">
        <v>0</v>
      </c>
      <c r="HP94" s="397">
        <v>0</v>
      </c>
      <c r="HQ94" s="419">
        <v>0</v>
      </c>
      <c r="HR94" s="212">
        <v>0</v>
      </c>
      <c r="HS94" s="257">
        <v>0</v>
      </c>
      <c r="HT94" s="266">
        <v>0</v>
      </c>
      <c r="HU94" s="242">
        <v>0</v>
      </c>
      <c r="HV94" s="234">
        <v>0</v>
      </c>
      <c r="HW94" s="257">
        <v>0</v>
      </c>
      <c r="HX94" s="266">
        <v>0</v>
      </c>
      <c r="HY94" s="257">
        <v>0</v>
      </c>
      <c r="HZ94" s="266">
        <v>0</v>
      </c>
      <c r="IA94" s="271">
        <v>0</v>
      </c>
      <c r="IB94" s="397">
        <v>0</v>
      </c>
      <c r="IC94" s="419">
        <v>0</v>
      </c>
      <c r="ID94" s="212">
        <v>0</v>
      </c>
      <c r="IE94" s="257">
        <v>0</v>
      </c>
      <c r="IF94" s="266">
        <v>0</v>
      </c>
      <c r="IG94" s="242">
        <v>0</v>
      </c>
      <c r="IH94" s="234">
        <v>0</v>
      </c>
      <c r="II94" s="257">
        <v>0</v>
      </c>
      <c r="IJ94" s="266">
        <v>0</v>
      </c>
      <c r="IK94" s="257">
        <v>0</v>
      </c>
      <c r="IL94" s="266">
        <v>0</v>
      </c>
      <c r="IM94" s="271">
        <v>0</v>
      </c>
      <c r="IN94" s="397">
        <v>0</v>
      </c>
      <c r="IO94" s="419">
        <v>0</v>
      </c>
      <c r="IP94" s="212">
        <v>0</v>
      </c>
      <c r="IQ94" s="257">
        <v>0</v>
      </c>
      <c r="IR94" s="266">
        <v>0</v>
      </c>
      <c r="IS94" s="242">
        <v>0</v>
      </c>
      <c r="IT94" s="234">
        <v>0</v>
      </c>
      <c r="IU94" s="257">
        <v>0</v>
      </c>
      <c r="IV94" s="266">
        <v>0</v>
      </c>
      <c r="IW94" s="257">
        <v>0</v>
      </c>
      <c r="IX94" s="266">
        <v>0</v>
      </c>
      <c r="IY94" s="271">
        <v>0</v>
      </c>
    </row>
    <row r="95" spans="1:259" s="216" customFormat="1" ht="14.1" customHeight="1" thickBot="1" x14ac:dyDescent="0.25">
      <c r="A95" s="213"/>
      <c r="B95" s="299" t="s">
        <v>264</v>
      </c>
      <c r="C95" s="300">
        <v>1631397370.5999999</v>
      </c>
      <c r="D95" s="363">
        <v>97.803109466093275</v>
      </c>
      <c r="E95" s="300">
        <v>0</v>
      </c>
      <c r="F95" s="301">
        <v>1668042437</v>
      </c>
      <c r="G95" s="308">
        <v>50.663116590970091</v>
      </c>
      <c r="H95" s="309">
        <v>1289060471.5</v>
      </c>
      <c r="I95" s="302">
        <v>77.279836705977047</v>
      </c>
      <c r="J95" s="301">
        <v>251274796.5</v>
      </c>
      <c r="K95" s="302">
        <v>15.064052983683171</v>
      </c>
      <c r="L95" s="301">
        <v>1540335268</v>
      </c>
      <c r="M95" s="302">
        <v>92.343889689660216</v>
      </c>
      <c r="N95" s="300">
        <v>2465968760.4000001</v>
      </c>
      <c r="O95" s="303">
        <v>95.909383559688493</v>
      </c>
      <c r="P95" s="300">
        <v>2571144416.6100001</v>
      </c>
      <c r="Q95" s="308">
        <v>49.725150733565684</v>
      </c>
      <c r="R95" s="309">
        <v>2056561250.1919999</v>
      </c>
      <c r="S95" s="302">
        <v>79.986220801378892</v>
      </c>
      <c r="T95" s="301">
        <v>336813315.30000001</v>
      </c>
      <c r="U95" s="302">
        <v>13.099743177556759</v>
      </c>
      <c r="V95" s="301">
        <v>2393374565.4920001</v>
      </c>
      <c r="W95" s="302">
        <v>93.085963978935666</v>
      </c>
      <c r="X95" s="300">
        <v>2641898716</v>
      </c>
      <c r="Y95" s="303">
        <v>80.915918337422568</v>
      </c>
      <c r="Z95" s="300">
        <v>3264992563</v>
      </c>
      <c r="AA95" s="308">
        <v>51.493632189974278</v>
      </c>
      <c r="AB95" s="309">
        <v>1901920927.9100001</v>
      </c>
      <c r="AC95" s="302">
        <v>58.251922208436589</v>
      </c>
      <c r="AD95" s="301">
        <v>357184654</v>
      </c>
      <c r="AE95" s="302">
        <v>10.939830554217405</v>
      </c>
      <c r="AF95" s="301">
        <v>2259105581.9099998</v>
      </c>
      <c r="AG95" s="302">
        <v>69.191752762653991</v>
      </c>
      <c r="AH95" s="300">
        <v>1475687716.5</v>
      </c>
      <c r="AI95" s="303">
        <v>82.350812645847498</v>
      </c>
      <c r="AJ95" s="300">
        <v>1791952828.5</v>
      </c>
      <c r="AK95" s="308">
        <v>30.85228120502163</v>
      </c>
      <c r="AL95" s="309">
        <v>1359829842.3140001</v>
      </c>
      <c r="AM95" s="302">
        <v>75.885359295550231</v>
      </c>
      <c r="AN95" s="301">
        <v>188540135</v>
      </c>
      <c r="AO95" s="302">
        <v>10.521489851818384</v>
      </c>
      <c r="AP95" s="301">
        <v>1548369977.3140001</v>
      </c>
      <c r="AQ95" s="302">
        <v>86.406849147368632</v>
      </c>
      <c r="AR95" s="300">
        <v>1912742242.2689998</v>
      </c>
      <c r="AS95" s="303">
        <v>85.050004596098077</v>
      </c>
      <c r="AT95" s="300">
        <v>2248961950.5050001</v>
      </c>
      <c r="AU95" s="308">
        <v>28.274774824059335</v>
      </c>
      <c r="AV95" s="309">
        <v>1618424385.233</v>
      </c>
      <c r="AW95" s="302">
        <v>71.963173270654323</v>
      </c>
      <c r="AX95" s="301">
        <v>321541683.39499998</v>
      </c>
      <c r="AY95" s="302">
        <v>14.297337637161823</v>
      </c>
      <c r="AZ95" s="301">
        <v>1939966068.6280003</v>
      </c>
      <c r="BA95" s="302">
        <v>86.260510907816141</v>
      </c>
      <c r="BB95" s="300">
        <v>1918799221.0770001</v>
      </c>
      <c r="BC95" s="303">
        <v>88.845318410768243</v>
      </c>
      <c r="BD95" s="300">
        <v>2159707743.0749998</v>
      </c>
      <c r="BE95" s="308">
        <v>27.9734763442409</v>
      </c>
      <c r="BF95" s="309">
        <v>1640653476.572</v>
      </c>
      <c r="BG95" s="302">
        <v>75.966458046588812</v>
      </c>
      <c r="BH95" s="301">
        <v>359102131.60100001</v>
      </c>
      <c r="BI95" s="302">
        <v>16.627348434177904</v>
      </c>
      <c r="BJ95" s="301">
        <v>1999755608.1730001</v>
      </c>
      <c r="BK95" s="302">
        <v>92.59380648076673</v>
      </c>
      <c r="BL95" s="300">
        <v>2482486945.1589999</v>
      </c>
      <c r="BM95" s="303">
        <v>87.855515663466505</v>
      </c>
      <c r="BN95" s="300">
        <v>2825647230.4689999</v>
      </c>
      <c r="BO95" s="308">
        <v>35.850837861967541</v>
      </c>
      <c r="BP95" s="309">
        <v>2163069089.4419999</v>
      </c>
      <c r="BQ95" s="302">
        <v>76.551278804996983</v>
      </c>
      <c r="BR95" s="301">
        <v>498490517.5999999</v>
      </c>
      <c r="BS95" s="302">
        <v>17.64164019573175</v>
      </c>
      <c r="BT95" s="301">
        <v>2661559607.0419998</v>
      </c>
      <c r="BU95" s="303">
        <v>94.192919000728736</v>
      </c>
      <c r="BV95" s="300">
        <v>2915226760.5699997</v>
      </c>
      <c r="BW95" s="378">
        <v>90.70542634128779</v>
      </c>
      <c r="BX95" s="391">
        <v>3902009131.5669999</v>
      </c>
      <c r="BY95" s="301">
        <v>3213949681.0270004</v>
      </c>
      <c r="BZ95" s="304">
        <v>37.559096560554401</v>
      </c>
      <c r="CA95" s="301">
        <v>0</v>
      </c>
      <c r="CB95" s="392">
        <v>3213949681.0270004</v>
      </c>
      <c r="CC95" s="309">
        <v>2343880738.7759995</v>
      </c>
      <c r="CD95" s="304">
        <v>72.92835829424142</v>
      </c>
      <c r="CE95" s="301">
        <v>637234994.79599988</v>
      </c>
      <c r="CF95" s="304">
        <v>19.827161531426807</v>
      </c>
      <c r="CG95" s="301">
        <v>2981115733.572</v>
      </c>
      <c r="CH95" s="306">
        <v>92.755519825668216</v>
      </c>
      <c r="CI95" s="300">
        <v>3513717582.368</v>
      </c>
      <c r="CJ95" s="378">
        <v>78.93763185067661</v>
      </c>
      <c r="CK95" s="391">
        <v>4290323493.0340004</v>
      </c>
      <c r="CL95" s="301">
        <v>4451257910.8210001</v>
      </c>
      <c r="CM95" s="304">
        <v>42.384972995836222</v>
      </c>
      <c r="CN95" s="301">
        <v>95400044.701000005</v>
      </c>
      <c r="CO95" s="392">
        <v>4355857866.1200008</v>
      </c>
      <c r="CP95" s="309">
        <v>3007332431.4910002</v>
      </c>
      <c r="CQ95" s="304">
        <v>67.561406050639732</v>
      </c>
      <c r="CR95" s="301">
        <v>752232241.99199986</v>
      </c>
      <c r="CS95" s="304">
        <v>16.899318284014154</v>
      </c>
      <c r="CT95" s="301">
        <v>3759564673.4829998</v>
      </c>
      <c r="CU95" s="306">
        <v>84.460724334653889</v>
      </c>
      <c r="CV95" s="300">
        <v>1972808611.7529998</v>
      </c>
      <c r="CW95" s="378">
        <v>87.65954795996754</v>
      </c>
      <c r="CX95" s="391">
        <v>2184087234.7190003</v>
      </c>
      <c r="CY95" s="301">
        <v>2250534776.4899998</v>
      </c>
      <c r="CZ95" s="304">
        <v>26.097665527188614</v>
      </c>
      <c r="DA95" s="301">
        <v>76187000</v>
      </c>
      <c r="DB95" s="392">
        <v>2174347776.4899998</v>
      </c>
      <c r="DC95" s="309">
        <v>1302004997.931</v>
      </c>
      <c r="DD95" s="304">
        <v>57.853138353260434</v>
      </c>
      <c r="DE95" s="301">
        <v>594377119.36900008</v>
      </c>
      <c r="DF95" s="304">
        <v>26.410483658288904</v>
      </c>
      <c r="DG95" s="301">
        <v>1896382117.3000002</v>
      </c>
      <c r="DH95" s="306">
        <v>84.263622011549344</v>
      </c>
      <c r="DI95" s="300">
        <v>2239707678.5489998</v>
      </c>
      <c r="DJ95" s="378">
        <v>89.699556862178071</v>
      </c>
      <c r="DK95" s="391">
        <v>2668787804.2510004</v>
      </c>
      <c r="DL95" s="301">
        <v>2496899379.3249998</v>
      </c>
      <c r="DM95" s="304">
        <v>23.265446873943702</v>
      </c>
      <c r="DN95" s="301">
        <v>0</v>
      </c>
      <c r="DO95" s="392">
        <v>2496899379.3249998</v>
      </c>
      <c r="DP95" s="309">
        <v>1398321417.006</v>
      </c>
      <c r="DQ95" s="304">
        <v>56.002313452615617</v>
      </c>
      <c r="DR95" s="301">
        <v>600847894.33599997</v>
      </c>
      <c r="DS95" s="304">
        <v>24.063760811155728</v>
      </c>
      <c r="DT95" s="301">
        <v>1999169311.342</v>
      </c>
      <c r="DU95" s="306">
        <v>80.066074263771341</v>
      </c>
      <c r="DV95" s="300">
        <v>2751513031.9040008</v>
      </c>
      <c r="DW95" s="378">
        <v>88.6</v>
      </c>
      <c r="DX95" s="391">
        <v>2884585833.3629999</v>
      </c>
      <c r="DY95" s="301">
        <v>3105064879.0599003</v>
      </c>
      <c r="DZ95" s="304">
        <v>21.990658767968231</v>
      </c>
      <c r="EA95" s="301">
        <v>0</v>
      </c>
      <c r="EB95" s="392">
        <v>3105064879.0599003</v>
      </c>
      <c r="EC95" s="309">
        <v>2017661325.8829999</v>
      </c>
      <c r="ED95" s="304">
        <v>64.979683338979825</v>
      </c>
      <c r="EE95" s="301">
        <v>734463197.90399992</v>
      </c>
      <c r="EF95" s="304">
        <v>23.653715027248268</v>
      </c>
      <c r="EG95" s="301">
        <v>2752124523.7869997</v>
      </c>
      <c r="EH95" s="306">
        <v>88.633398366228093</v>
      </c>
      <c r="EI95" s="300">
        <v>2855801156.6400003</v>
      </c>
      <c r="EJ95" s="378">
        <v>96.790300460875329</v>
      </c>
      <c r="EK95" s="391">
        <v>3327069040.5879993</v>
      </c>
      <c r="EL95" s="301">
        <v>2950503451.9520001</v>
      </c>
      <c r="EM95" s="304">
        <v>18.829059090013743</v>
      </c>
      <c r="EN95" s="301">
        <v>0</v>
      </c>
      <c r="EO95" s="392">
        <v>2950503451.9520001</v>
      </c>
      <c r="EP95" s="309">
        <v>2092806614.122</v>
      </c>
      <c r="EQ95" s="304">
        <v>70.930491972054355</v>
      </c>
      <c r="ER95" s="301">
        <v>671731735.50999963</v>
      </c>
      <c r="ES95" s="304">
        <v>22.766681905272605</v>
      </c>
      <c r="ET95" s="301">
        <v>2764538349.6319995</v>
      </c>
      <c r="EU95" s="306">
        <v>93.697173877326961</v>
      </c>
      <c r="EV95" s="405">
        <v>3119150513.4300003</v>
      </c>
      <c r="EW95" s="423">
        <v>3746301107.6079998</v>
      </c>
      <c r="EX95" s="305">
        <v>3731565434.0240002</v>
      </c>
      <c r="EY95" s="302">
        <v>21.934347616511349</v>
      </c>
      <c r="EZ95" s="304">
        <v>4742582</v>
      </c>
      <c r="FA95" s="301">
        <v>3726822852.0240002</v>
      </c>
      <c r="FB95" s="392">
        <v>2372138555.053</v>
      </c>
      <c r="FC95" s="415">
        <v>63.569528579724299</v>
      </c>
      <c r="FD95" s="304">
        <v>1061478541.6739997</v>
      </c>
      <c r="FE95" s="302">
        <v>28.44593135083619</v>
      </c>
      <c r="FF95" s="304">
        <v>3433617096.7269998</v>
      </c>
      <c r="FG95" s="308">
        <v>92.015459930560496</v>
      </c>
      <c r="FH95" s="405">
        <v>4095006004.9069996</v>
      </c>
      <c r="FI95" s="423">
        <v>3913730662.066</v>
      </c>
      <c r="FJ95" s="305">
        <v>4223994833.3249998</v>
      </c>
      <c r="FK95" s="302">
        <v>0</v>
      </c>
      <c r="FL95" s="304">
        <v>32583083.693</v>
      </c>
      <c r="FM95" s="301">
        <v>4191411749.632</v>
      </c>
      <c r="FN95" s="392">
        <v>2948012255.3610001</v>
      </c>
      <c r="FO95" s="415">
        <v>0</v>
      </c>
      <c r="FP95" s="304">
        <v>1037780495.5379999</v>
      </c>
      <c r="FQ95" s="302">
        <v>0</v>
      </c>
      <c r="FR95" s="304">
        <v>3985792750.8990002</v>
      </c>
      <c r="FS95" s="308">
        <v>0</v>
      </c>
      <c r="FT95" s="405">
        <v>2212698728.4610004</v>
      </c>
      <c r="FU95" s="423">
        <v>4356171286.7189999</v>
      </c>
      <c r="FV95" s="305">
        <v>3665756657.3520002</v>
      </c>
      <c r="FW95" s="302">
        <v>0</v>
      </c>
      <c r="FX95" s="304">
        <v>0</v>
      </c>
      <c r="FY95" s="301">
        <v>3665756657.3520002</v>
      </c>
      <c r="FZ95" s="435">
        <v>2471852073.7063999</v>
      </c>
      <c r="GA95" s="415">
        <v>0</v>
      </c>
      <c r="GB95" s="304">
        <v>819586105.60060024</v>
      </c>
      <c r="GC95" s="302">
        <v>0</v>
      </c>
      <c r="GD95" s="304">
        <v>3291438179.3070002</v>
      </c>
      <c r="GE95" s="308">
        <v>0</v>
      </c>
      <c r="GF95" s="405">
        <v>3158989015.3200002</v>
      </c>
      <c r="GG95" s="423">
        <v>3907389230.4819994</v>
      </c>
      <c r="GH95" s="305">
        <v>3919295462.1149998</v>
      </c>
      <c r="GI95" s="302">
        <v>0</v>
      </c>
      <c r="GJ95" s="304">
        <v>0</v>
      </c>
      <c r="GK95" s="392">
        <v>3919295462.1149998</v>
      </c>
      <c r="GL95" s="309">
        <v>2205287387.2309995</v>
      </c>
      <c r="GM95" s="302">
        <v>0</v>
      </c>
      <c r="GN95" s="307">
        <v>1019120123.9010004</v>
      </c>
      <c r="GO95" s="302">
        <v>0</v>
      </c>
      <c r="GP95" s="307">
        <v>3224407511.132</v>
      </c>
      <c r="GQ95" s="308">
        <v>0</v>
      </c>
      <c r="GR95" s="405">
        <v>3583181623.5419998</v>
      </c>
      <c r="GS95" s="423">
        <v>3517183598.0369997</v>
      </c>
      <c r="GT95" s="305">
        <v>4144479319.9899998</v>
      </c>
      <c r="GU95" s="302">
        <v>0</v>
      </c>
      <c r="GV95" s="307">
        <v>133154000.57839301</v>
      </c>
      <c r="GW95" s="392">
        <v>1123572653.3078003</v>
      </c>
      <c r="GX95" s="309">
        <v>2053042956.6719999</v>
      </c>
      <c r="GY95" s="302">
        <v>0</v>
      </c>
      <c r="GZ95" s="307">
        <v>1123572653.3078003</v>
      </c>
      <c r="HA95" s="302">
        <v>0</v>
      </c>
      <c r="HB95" s="307">
        <v>3176615609.9798002</v>
      </c>
      <c r="HC95" s="308">
        <v>0</v>
      </c>
      <c r="HD95" s="405">
        <v>4521942214.4790001</v>
      </c>
      <c r="HE95" s="423">
        <v>4552996281.2369995</v>
      </c>
      <c r="HF95" s="305">
        <v>4786535595.4661007</v>
      </c>
      <c r="HG95" s="302">
        <v>24.956251736516951</v>
      </c>
      <c r="HH95" s="307">
        <v>191699363.178</v>
      </c>
      <c r="HI95" s="392">
        <v>3047018734.8459997</v>
      </c>
      <c r="HJ95" s="309">
        <v>3047018734.8459997</v>
      </c>
      <c r="HK95" s="302">
        <v>63.658123377003506</v>
      </c>
      <c r="HL95" s="307">
        <v>894472754.39900005</v>
      </c>
      <c r="HM95" s="302">
        <v>18.68726841280073</v>
      </c>
      <c r="HN95" s="307">
        <v>3941491489.2449999</v>
      </c>
      <c r="HO95" s="308">
        <v>82.345391789804239</v>
      </c>
      <c r="HP95" s="405">
        <v>4441403283.4659996</v>
      </c>
      <c r="HQ95" s="423">
        <v>4677283411.224</v>
      </c>
      <c r="HR95" s="305">
        <v>4896496345.9580002</v>
      </c>
      <c r="HS95" s="302">
        <v>23.882736449884316</v>
      </c>
      <c r="HT95" s="307">
        <v>115406400</v>
      </c>
      <c r="HU95" s="392">
        <v>4781089945.9580002</v>
      </c>
      <c r="HV95" s="309">
        <v>3218185144.7051697</v>
      </c>
      <c r="HW95" s="302">
        <v>67.31070072057247</v>
      </c>
      <c r="HX95" s="307">
        <v>1201295683.6968307</v>
      </c>
      <c r="HY95" s="302">
        <v>25.12597958363914</v>
      </c>
      <c r="HZ95" s="307">
        <v>4419480828.4020004</v>
      </c>
      <c r="IA95" s="308">
        <v>92.43668030421162</v>
      </c>
      <c r="IB95" s="405">
        <v>5041172336.0352097</v>
      </c>
      <c r="IC95" s="423">
        <v>7314883140.9789991</v>
      </c>
      <c r="ID95" s="305">
        <v>6510827286.8799992</v>
      </c>
      <c r="IE95" s="302">
        <v>26.848269234102233</v>
      </c>
      <c r="IF95" s="307">
        <v>115406400</v>
      </c>
      <c r="IG95" s="392">
        <v>6395420886.8799992</v>
      </c>
      <c r="IH95" s="309">
        <v>3770650723.9293203</v>
      </c>
      <c r="II95" s="302">
        <v>57.913542439185527</v>
      </c>
      <c r="IJ95" s="307">
        <v>1282822365.5261497</v>
      </c>
      <c r="IK95" s="302">
        <v>19.702908847101067</v>
      </c>
      <c r="IL95" s="307">
        <v>5053473089.4554701</v>
      </c>
      <c r="IM95" s="308">
        <v>77.616451286286605</v>
      </c>
      <c r="IN95" s="405">
        <v>4941545985.6280003</v>
      </c>
      <c r="IO95" s="423">
        <v>6508814486.9519997</v>
      </c>
      <c r="IP95" s="305">
        <v>5014551034.2220001</v>
      </c>
      <c r="IQ95" s="302">
        <v>23.207702571886642</v>
      </c>
      <c r="IR95" s="307">
        <v>0</v>
      </c>
      <c r="IS95" s="392">
        <v>5014551034.2220001</v>
      </c>
      <c r="IT95" s="309">
        <v>3468558566.0099998</v>
      </c>
      <c r="IU95" s="302">
        <v>69.169872683290805</v>
      </c>
      <c r="IV95" s="307">
        <v>952683012.45700026</v>
      </c>
      <c r="IW95" s="302">
        <v>18.998371059649759</v>
      </c>
      <c r="IX95" s="307">
        <v>4421241578.467</v>
      </c>
      <c r="IY95" s="308">
        <v>88.168243742940561</v>
      </c>
    </row>
    <row r="96" spans="1:259" ht="14.1" customHeight="1" x14ac:dyDescent="0.2">
      <c r="A96" s="202">
        <v>401</v>
      </c>
      <c r="B96" s="254" t="s">
        <v>160</v>
      </c>
      <c r="C96" s="241">
        <v>0</v>
      </c>
      <c r="D96" s="240">
        <v>0</v>
      </c>
      <c r="E96" s="241">
        <v>0</v>
      </c>
      <c r="F96" s="212">
        <v>0</v>
      </c>
      <c r="G96" s="367">
        <v>0</v>
      </c>
      <c r="H96" s="234">
        <v>0</v>
      </c>
      <c r="I96" s="256">
        <v>0</v>
      </c>
      <c r="J96" s="212">
        <v>0</v>
      </c>
      <c r="K96" s="256">
        <v>0</v>
      </c>
      <c r="L96" s="212">
        <v>0</v>
      </c>
      <c r="M96" s="256">
        <v>0</v>
      </c>
      <c r="N96" s="241">
        <v>0</v>
      </c>
      <c r="O96" s="262">
        <v>0</v>
      </c>
      <c r="P96" s="241">
        <v>0</v>
      </c>
      <c r="Q96" s="367">
        <v>0</v>
      </c>
      <c r="R96" s="234">
        <v>0</v>
      </c>
      <c r="S96" s="256">
        <v>0</v>
      </c>
      <c r="T96" s="212">
        <v>0</v>
      </c>
      <c r="U96" s="256">
        <v>0</v>
      </c>
      <c r="V96" s="212">
        <v>0</v>
      </c>
      <c r="W96" s="256">
        <v>0</v>
      </c>
      <c r="X96" s="241">
        <v>0</v>
      </c>
      <c r="Y96" s="262">
        <v>0</v>
      </c>
      <c r="Z96" s="241">
        <v>0</v>
      </c>
      <c r="AA96" s="367">
        <v>0</v>
      </c>
      <c r="AB96" s="234">
        <v>0</v>
      </c>
      <c r="AC96" s="256">
        <v>0</v>
      </c>
      <c r="AD96" s="212">
        <v>0</v>
      </c>
      <c r="AE96" s="256">
        <v>0</v>
      </c>
      <c r="AF96" s="212">
        <v>0</v>
      </c>
      <c r="AG96" s="256">
        <v>0</v>
      </c>
      <c r="AH96" s="241">
        <v>0</v>
      </c>
      <c r="AI96" s="262">
        <v>0</v>
      </c>
      <c r="AJ96" s="241">
        <v>0</v>
      </c>
      <c r="AK96" s="367">
        <v>0</v>
      </c>
      <c r="AL96" s="234">
        <v>0</v>
      </c>
      <c r="AM96" s="256">
        <v>0</v>
      </c>
      <c r="AN96" s="212">
        <v>0</v>
      </c>
      <c r="AO96" s="256">
        <v>0</v>
      </c>
      <c r="AP96" s="212">
        <v>0</v>
      </c>
      <c r="AQ96" s="256">
        <v>0</v>
      </c>
      <c r="AR96" s="241">
        <v>0</v>
      </c>
      <c r="AS96" s="262">
        <v>0</v>
      </c>
      <c r="AT96" s="241">
        <v>0</v>
      </c>
      <c r="AU96" s="367">
        <v>0</v>
      </c>
      <c r="AV96" s="234">
        <v>0</v>
      </c>
      <c r="AW96" s="256">
        <v>0</v>
      </c>
      <c r="AX96" s="212">
        <v>0</v>
      </c>
      <c r="AY96" s="256">
        <v>0</v>
      </c>
      <c r="AZ96" s="212">
        <v>0</v>
      </c>
      <c r="BA96" s="256">
        <v>0</v>
      </c>
      <c r="BB96" s="241">
        <v>0</v>
      </c>
      <c r="BC96" s="262">
        <v>0</v>
      </c>
      <c r="BD96" s="241">
        <v>0</v>
      </c>
      <c r="BE96" s="367">
        <v>0</v>
      </c>
      <c r="BF96" s="234">
        <v>0</v>
      </c>
      <c r="BG96" s="256">
        <v>0</v>
      </c>
      <c r="BH96" s="212">
        <v>0</v>
      </c>
      <c r="BI96" s="256">
        <v>0</v>
      </c>
      <c r="BJ96" s="212">
        <v>0</v>
      </c>
      <c r="BK96" s="256">
        <v>0</v>
      </c>
      <c r="BL96" s="241">
        <v>19988933.057</v>
      </c>
      <c r="BM96" s="262">
        <v>88.552664409680588</v>
      </c>
      <c r="BN96" s="241">
        <v>22572932.379000001</v>
      </c>
      <c r="BO96" s="367">
        <v>0.28459978381605028</v>
      </c>
      <c r="BP96" s="234">
        <v>20011542.870620001</v>
      </c>
      <c r="BQ96" s="256">
        <v>88.65282779669819</v>
      </c>
      <c r="BR96" s="212">
        <v>1793052.6426299997</v>
      </c>
      <c r="BS96" s="256">
        <v>7.9433748904422732</v>
      </c>
      <c r="BT96" s="212">
        <v>21804595.513250001</v>
      </c>
      <c r="BU96" s="262">
        <v>96.596202687140476</v>
      </c>
      <c r="BV96" s="241">
        <v>26259697.799320001</v>
      </c>
      <c r="BW96" s="373">
        <v>90.053233433172124</v>
      </c>
      <c r="BX96" s="393">
        <v>19799484.638</v>
      </c>
      <c r="BY96" s="212">
        <v>29160194.252</v>
      </c>
      <c r="BZ96" s="269">
        <v>0.33854886447401117</v>
      </c>
      <c r="CA96" s="212">
        <v>0</v>
      </c>
      <c r="CB96" s="242">
        <v>29160194.252</v>
      </c>
      <c r="CC96" s="234">
        <v>25843992.848059997</v>
      </c>
      <c r="CD96" s="269">
        <v>88.627642959845659</v>
      </c>
      <c r="CE96" s="212">
        <v>415704.95126000419</v>
      </c>
      <c r="CF96" s="269">
        <v>1.4255904733264677</v>
      </c>
      <c r="CG96" s="212">
        <v>26259697.799320001</v>
      </c>
      <c r="CH96" s="274">
        <v>90.053233433172124</v>
      </c>
      <c r="CI96" s="241">
        <v>23416152.61699</v>
      </c>
      <c r="CJ96" s="373">
        <v>90.861884181538869</v>
      </c>
      <c r="CK96" s="393">
        <v>19898813.07</v>
      </c>
      <c r="CL96" s="212">
        <v>25771150.166999999</v>
      </c>
      <c r="CM96" s="269">
        <v>0.24539344288338963</v>
      </c>
      <c r="CN96" s="212">
        <v>0</v>
      </c>
      <c r="CO96" s="242">
        <v>25771150.166999999</v>
      </c>
      <c r="CP96" s="234">
        <v>24205569.912</v>
      </c>
      <c r="CQ96" s="269">
        <v>93.925066421735707</v>
      </c>
      <c r="CR96" s="212">
        <v>-789417.29501000047</v>
      </c>
      <c r="CS96" s="269">
        <v>-3.0631822401968329</v>
      </c>
      <c r="CT96" s="212">
        <v>23416152.61699</v>
      </c>
      <c r="CU96" s="274">
        <v>90.861884181538869</v>
      </c>
      <c r="CV96" s="241">
        <v>23132595.067900006</v>
      </c>
      <c r="CW96" s="373">
        <v>87.912386585394486</v>
      </c>
      <c r="CX96" s="393">
        <v>22469004.274999999</v>
      </c>
      <c r="CY96" s="212">
        <v>26313237.492910001</v>
      </c>
      <c r="CZ96" s="269">
        <v>0.30513373008101824</v>
      </c>
      <c r="DA96" s="212">
        <v>0</v>
      </c>
      <c r="DB96" s="242">
        <v>26313237.492910001</v>
      </c>
      <c r="DC96" s="234">
        <v>22816293.959729999</v>
      </c>
      <c r="DD96" s="269">
        <v>86.710325804180343</v>
      </c>
      <c r="DE96" s="212">
        <v>3261793.7431300022</v>
      </c>
      <c r="DF96" s="269">
        <v>12.396018331111403</v>
      </c>
      <c r="DG96" s="212">
        <v>26078087.702860001</v>
      </c>
      <c r="DH96" s="274">
        <v>99.106344135291749</v>
      </c>
      <c r="DI96" s="241">
        <v>29618396.026000001</v>
      </c>
      <c r="DJ96" s="373">
        <v>91.766497330351456</v>
      </c>
      <c r="DK96" s="393">
        <v>24213882.296</v>
      </c>
      <c r="DL96" s="212">
        <v>32275827.114</v>
      </c>
      <c r="DM96" s="269">
        <v>0.29707041386370281</v>
      </c>
      <c r="DN96" s="212">
        <v>0</v>
      </c>
      <c r="DO96" s="242">
        <v>32275827.114</v>
      </c>
      <c r="DP96" s="234">
        <v>27468876.116000004</v>
      </c>
      <c r="DQ96" s="269">
        <v>85.106652786862497</v>
      </c>
      <c r="DR96" s="212">
        <v>4646159.1279999977</v>
      </c>
      <c r="DS96" s="269">
        <v>14.395166734502288</v>
      </c>
      <c r="DT96" s="212">
        <v>32115035.244000003</v>
      </c>
      <c r="DU96" s="274">
        <v>99.50181952136478</v>
      </c>
      <c r="DV96" s="241">
        <v>31840023.984000005</v>
      </c>
      <c r="DW96" s="373">
        <v>84.653365788785095</v>
      </c>
      <c r="DX96" s="393">
        <v>31436401.803000003</v>
      </c>
      <c r="DY96" s="212">
        <v>37612236.311999999</v>
      </c>
      <c r="DZ96" s="269">
        <v>0.26637699579655705</v>
      </c>
      <c r="EA96" s="212">
        <v>0</v>
      </c>
      <c r="EB96" s="242">
        <v>37612236.311999999</v>
      </c>
      <c r="EC96" s="234">
        <v>30998233.762000002</v>
      </c>
      <c r="ED96" s="269">
        <v>82.415290345578754</v>
      </c>
      <c r="EE96" s="212">
        <v>5888205.959999999</v>
      </c>
      <c r="EF96" s="269">
        <v>15.655027558468774</v>
      </c>
      <c r="EG96" s="212">
        <v>36886439.722000003</v>
      </c>
      <c r="EH96" s="274">
        <v>98.070317904047528</v>
      </c>
      <c r="EI96" s="241">
        <v>39641215.252290003</v>
      </c>
      <c r="EJ96" s="373">
        <v>81.947514302334824</v>
      </c>
      <c r="EK96" s="393">
        <v>42981721.890000001</v>
      </c>
      <c r="EL96" s="212">
        <v>48373908.092</v>
      </c>
      <c r="EM96" s="269">
        <v>0.30870500194689476</v>
      </c>
      <c r="EN96" s="212">
        <v>0</v>
      </c>
      <c r="EO96" s="242">
        <v>48373908.092</v>
      </c>
      <c r="EP96" s="234">
        <v>39237987.978009999</v>
      </c>
      <c r="EQ96" s="269">
        <v>81.113950734319758</v>
      </c>
      <c r="ER96" s="212">
        <v>8556845.9350899998</v>
      </c>
      <c r="ES96" s="269">
        <v>17.688969679307586</v>
      </c>
      <c r="ET96" s="212">
        <v>47794833.913099997</v>
      </c>
      <c r="EU96" s="274">
        <v>98.802920413627334</v>
      </c>
      <c r="EV96" s="397">
        <v>43763601.10400001</v>
      </c>
      <c r="EW96" s="419">
        <v>44081541.589000002</v>
      </c>
      <c r="EX96" s="239">
        <v>53786312.348999992</v>
      </c>
      <c r="EY96" s="257">
        <v>0.31615891317789363</v>
      </c>
      <c r="EZ96" s="269">
        <v>0</v>
      </c>
      <c r="FA96" s="212">
        <v>53786312.348999992</v>
      </c>
      <c r="FB96" s="242">
        <v>43596929.397999987</v>
      </c>
      <c r="FC96" s="260">
        <v>81.05580675454236</v>
      </c>
      <c r="FD96" s="269">
        <v>9679496.5420000032</v>
      </c>
      <c r="FE96" s="257">
        <v>17.996207806910501</v>
      </c>
      <c r="FF96" s="269">
        <v>53276425.93999999</v>
      </c>
      <c r="FG96" s="271">
        <v>99.052014561452864</v>
      </c>
      <c r="FH96" s="397">
        <v>51273076.93599999</v>
      </c>
      <c r="FI96" s="419">
        <v>40232715.527999997</v>
      </c>
      <c r="FJ96" s="239">
        <v>61583295.653999999</v>
      </c>
      <c r="FK96" s="257">
        <v>0.31824957751780431</v>
      </c>
      <c r="FL96" s="269">
        <v>3630996.4059999995</v>
      </c>
      <c r="FM96" s="212">
        <v>57952299.247999996</v>
      </c>
      <c r="FN96" s="242">
        <v>50675467.776999995</v>
      </c>
      <c r="FO96" s="260">
        <v>82.287684085170412</v>
      </c>
      <c r="FP96" s="269">
        <v>10261865.611000001</v>
      </c>
      <c r="FQ96" s="257">
        <v>16.663391431103879</v>
      </c>
      <c r="FR96" s="269">
        <v>60937333.387999997</v>
      </c>
      <c r="FS96" s="271">
        <v>98.951075516274273</v>
      </c>
      <c r="FT96" s="397">
        <v>58155909.088999994</v>
      </c>
      <c r="FU96" s="419">
        <v>58616999.979999997</v>
      </c>
      <c r="FV96" s="239">
        <v>68495065.093999997</v>
      </c>
      <c r="FW96" s="257">
        <v>0.43079133163734667</v>
      </c>
      <c r="FX96" s="269">
        <v>0</v>
      </c>
      <c r="FY96" s="212">
        <v>68495065.093999997</v>
      </c>
      <c r="FZ96" s="427">
        <v>57020702.651000008</v>
      </c>
      <c r="GA96" s="260">
        <v>83.247899060679757</v>
      </c>
      <c r="GB96" s="269">
        <v>10296092.533000004</v>
      </c>
      <c r="GC96" s="257">
        <v>15.031874951677239</v>
      </c>
      <c r="GD96" s="269">
        <v>67316795.184000015</v>
      </c>
      <c r="GE96" s="271">
        <v>98.279774012356995</v>
      </c>
      <c r="GF96" s="397">
        <v>63214137.95000001</v>
      </c>
      <c r="GG96" s="419">
        <v>65230000</v>
      </c>
      <c r="GH96" s="239">
        <v>79493923.504000008</v>
      </c>
      <c r="GI96" s="257">
        <v>0.48974031948640656</v>
      </c>
      <c r="GJ96" s="269">
        <v>0</v>
      </c>
      <c r="GK96" s="242">
        <v>79493923.504000008</v>
      </c>
      <c r="GL96" s="234">
        <v>62980576.682000004</v>
      </c>
      <c r="GM96" s="257">
        <v>79.226906794745034</v>
      </c>
      <c r="GN96" s="266">
        <v>15730573.54399999</v>
      </c>
      <c r="GO96" s="257">
        <v>19.788397465635789</v>
      </c>
      <c r="GP96" s="266">
        <v>78711150.225999996</v>
      </c>
      <c r="GQ96" s="271">
        <v>99.01530426038083</v>
      </c>
      <c r="GR96" s="397">
        <v>70012483.110999987</v>
      </c>
      <c r="GS96" s="419">
        <v>88292000</v>
      </c>
      <c r="GT96" s="239">
        <v>89591999.997000009</v>
      </c>
      <c r="GU96" s="257">
        <v>0.4335807269636881</v>
      </c>
      <c r="GV96" s="266">
        <v>2438000</v>
      </c>
      <c r="GW96" s="242">
        <v>87153999.997000009</v>
      </c>
      <c r="GX96" s="234">
        <v>69371582.835000008</v>
      </c>
      <c r="GY96" s="257">
        <v>146.16648929132919</v>
      </c>
      <c r="GZ96" s="266">
        <v>17053355.263000004</v>
      </c>
      <c r="HA96" s="257">
        <v>41.937456717892239</v>
      </c>
      <c r="HB96" s="266">
        <v>86424938.098000005</v>
      </c>
      <c r="HC96" s="271">
        <v>98.407167747532114</v>
      </c>
      <c r="HD96" s="397">
        <v>90798190.459999979</v>
      </c>
      <c r="HE96" s="419">
        <v>79509982.734999985</v>
      </c>
      <c r="HF96" s="239">
        <v>96984351.675999984</v>
      </c>
      <c r="HG96" s="257">
        <v>0.50566131738825104</v>
      </c>
      <c r="HH96" s="266">
        <v>0</v>
      </c>
      <c r="HI96" s="242">
        <v>89039439.995000005</v>
      </c>
      <c r="HJ96" s="234">
        <v>89039439.995000005</v>
      </c>
      <c r="HK96" s="257">
        <v>91.808047851325639</v>
      </c>
      <c r="HL96" s="266">
        <v>6003789.0670000017</v>
      </c>
      <c r="HM96" s="257">
        <v>6.190471930004886</v>
      </c>
      <c r="HN96" s="266">
        <v>95043229.062000006</v>
      </c>
      <c r="HO96" s="271">
        <v>97.998519781330529</v>
      </c>
      <c r="HP96" s="397">
        <v>91841061.638300002</v>
      </c>
      <c r="HQ96" s="419">
        <v>71967000</v>
      </c>
      <c r="HR96" s="239">
        <v>90430855.970500007</v>
      </c>
      <c r="HS96" s="257">
        <v>0.44107789478158932</v>
      </c>
      <c r="HT96" s="266">
        <v>0</v>
      </c>
      <c r="HU96" s="242">
        <v>90430855.970500007</v>
      </c>
      <c r="HV96" s="234">
        <v>80002716.2465</v>
      </c>
      <c r="HW96" s="257">
        <v>88.468383261348507</v>
      </c>
      <c r="HX96" s="266">
        <v>3859191.5600000024</v>
      </c>
      <c r="HY96" s="257">
        <v>4.2675605782819668</v>
      </c>
      <c r="HZ96" s="266">
        <v>83861907.806500003</v>
      </c>
      <c r="IA96" s="271">
        <v>92.735943839630465</v>
      </c>
      <c r="IB96" s="397">
        <v>105104111.602</v>
      </c>
      <c r="IC96" s="419">
        <v>88113000</v>
      </c>
      <c r="ID96" s="239">
        <v>100352774.79099999</v>
      </c>
      <c r="IE96" s="257">
        <v>0.41381812130192569</v>
      </c>
      <c r="IF96" s="266">
        <v>0</v>
      </c>
      <c r="IG96" s="242">
        <v>100352774.79099999</v>
      </c>
      <c r="IH96" s="234">
        <v>85194988.873999998</v>
      </c>
      <c r="II96" s="257">
        <v>84.895498954993116</v>
      </c>
      <c r="IJ96" s="266">
        <v>5727465.1669999957</v>
      </c>
      <c r="IK96" s="257">
        <v>5.7073311414939134</v>
      </c>
      <c r="IL96" s="266">
        <v>90922454.040999994</v>
      </c>
      <c r="IM96" s="271">
        <v>90.602830096487025</v>
      </c>
      <c r="IN96" s="397">
        <v>0</v>
      </c>
      <c r="IO96" s="419">
        <v>0</v>
      </c>
      <c r="IP96" s="239">
        <v>0</v>
      </c>
      <c r="IQ96" s="257">
        <v>0</v>
      </c>
      <c r="IR96" s="266">
        <v>0</v>
      </c>
      <c r="IS96" s="242">
        <v>0</v>
      </c>
      <c r="IT96" s="234">
        <v>0</v>
      </c>
      <c r="IU96" s="257">
        <v>0</v>
      </c>
      <c r="IV96" s="266">
        <v>0</v>
      </c>
      <c r="IW96" s="257">
        <v>0</v>
      </c>
      <c r="IX96" s="266">
        <v>0</v>
      </c>
      <c r="IY96" s="271">
        <v>0</v>
      </c>
    </row>
    <row r="97" spans="1:259" ht="14.1" customHeight="1" x14ac:dyDescent="0.2">
      <c r="B97" s="254" t="s">
        <v>246</v>
      </c>
      <c r="C97" s="241">
        <v>0</v>
      </c>
      <c r="D97" s="240">
        <v>0</v>
      </c>
      <c r="E97" s="241">
        <v>0</v>
      </c>
      <c r="F97" s="212">
        <v>0</v>
      </c>
      <c r="G97" s="367">
        <v>0</v>
      </c>
      <c r="H97" s="234">
        <v>0</v>
      </c>
      <c r="I97" s="256">
        <v>0</v>
      </c>
      <c r="J97" s="212">
        <v>0</v>
      </c>
      <c r="K97" s="256">
        <v>0</v>
      </c>
      <c r="L97" s="212">
        <v>0</v>
      </c>
      <c r="M97" s="256">
        <v>0</v>
      </c>
      <c r="N97" s="241">
        <v>0</v>
      </c>
      <c r="O97" s="262">
        <v>0</v>
      </c>
      <c r="P97" s="241">
        <v>0</v>
      </c>
      <c r="Q97" s="367">
        <v>0</v>
      </c>
      <c r="R97" s="234">
        <v>0</v>
      </c>
      <c r="S97" s="256">
        <v>0</v>
      </c>
      <c r="T97" s="212">
        <v>0</v>
      </c>
      <c r="U97" s="256">
        <v>0</v>
      </c>
      <c r="V97" s="212">
        <v>0</v>
      </c>
      <c r="W97" s="256">
        <v>0</v>
      </c>
      <c r="X97" s="241">
        <v>0</v>
      </c>
      <c r="Y97" s="262">
        <v>0</v>
      </c>
      <c r="Z97" s="241">
        <v>0</v>
      </c>
      <c r="AA97" s="367">
        <v>0</v>
      </c>
      <c r="AB97" s="234">
        <v>0</v>
      </c>
      <c r="AC97" s="256">
        <v>0</v>
      </c>
      <c r="AD97" s="212">
        <v>0</v>
      </c>
      <c r="AE97" s="256">
        <v>0</v>
      </c>
      <c r="AF97" s="212">
        <v>0</v>
      </c>
      <c r="AG97" s="256">
        <v>0</v>
      </c>
      <c r="AH97" s="241">
        <v>0</v>
      </c>
      <c r="AI97" s="262">
        <v>0</v>
      </c>
      <c r="AJ97" s="241">
        <v>0</v>
      </c>
      <c r="AK97" s="367">
        <v>0</v>
      </c>
      <c r="AL97" s="234">
        <v>0</v>
      </c>
      <c r="AM97" s="256">
        <v>0</v>
      </c>
      <c r="AN97" s="212">
        <v>0</v>
      </c>
      <c r="AO97" s="256">
        <v>0</v>
      </c>
      <c r="AP97" s="212">
        <v>0</v>
      </c>
      <c r="AQ97" s="256">
        <v>0</v>
      </c>
      <c r="AR97" s="241">
        <v>0</v>
      </c>
      <c r="AS97" s="262">
        <v>0</v>
      </c>
      <c r="AT97" s="241">
        <v>0</v>
      </c>
      <c r="AU97" s="367">
        <v>0</v>
      </c>
      <c r="AV97" s="234">
        <v>0</v>
      </c>
      <c r="AW97" s="256">
        <v>0</v>
      </c>
      <c r="AX97" s="212">
        <v>0</v>
      </c>
      <c r="AY97" s="256">
        <v>0</v>
      </c>
      <c r="AZ97" s="212">
        <v>0</v>
      </c>
      <c r="BA97" s="256">
        <v>0</v>
      </c>
      <c r="BB97" s="241">
        <v>0</v>
      </c>
      <c r="BC97" s="262">
        <v>0</v>
      </c>
      <c r="BD97" s="241">
        <v>0</v>
      </c>
      <c r="BE97" s="367">
        <v>0</v>
      </c>
      <c r="BF97" s="234">
        <v>0</v>
      </c>
      <c r="BG97" s="256">
        <v>0</v>
      </c>
      <c r="BH97" s="212">
        <v>0</v>
      </c>
      <c r="BI97" s="256">
        <v>0</v>
      </c>
      <c r="BJ97" s="212">
        <v>0</v>
      </c>
      <c r="BK97" s="256">
        <v>0</v>
      </c>
      <c r="BL97" s="241">
        <v>0</v>
      </c>
      <c r="BM97" s="262">
        <v>0</v>
      </c>
      <c r="BN97" s="241">
        <v>0</v>
      </c>
      <c r="BO97" s="367">
        <v>0</v>
      </c>
      <c r="BP97" s="234">
        <v>0</v>
      </c>
      <c r="BQ97" s="256">
        <v>0</v>
      </c>
      <c r="BR97" s="212">
        <v>0</v>
      </c>
      <c r="BS97" s="256">
        <v>0</v>
      </c>
      <c r="BT97" s="212">
        <v>0</v>
      </c>
      <c r="BU97" s="262">
        <v>0</v>
      </c>
      <c r="BV97" s="241">
        <v>0</v>
      </c>
      <c r="BW97" s="373">
        <v>0</v>
      </c>
      <c r="BX97" s="393">
        <v>0</v>
      </c>
      <c r="BY97" s="212">
        <v>0</v>
      </c>
      <c r="BZ97" s="269">
        <v>0</v>
      </c>
      <c r="CA97" s="212">
        <v>0</v>
      </c>
      <c r="CB97" s="242">
        <v>0</v>
      </c>
      <c r="CC97" s="234">
        <v>0</v>
      </c>
      <c r="CD97" s="269">
        <v>0</v>
      </c>
      <c r="CE97" s="212">
        <v>0</v>
      </c>
      <c r="CF97" s="269">
        <v>0</v>
      </c>
      <c r="CG97" s="212">
        <v>0</v>
      </c>
      <c r="CH97" s="274">
        <v>0</v>
      </c>
      <c r="CI97" s="241">
        <v>0</v>
      </c>
      <c r="CJ97" s="373">
        <v>0</v>
      </c>
      <c r="CK97" s="393">
        <v>0</v>
      </c>
      <c r="CL97" s="212">
        <v>0</v>
      </c>
      <c r="CM97" s="269">
        <v>0</v>
      </c>
      <c r="CN97" s="212">
        <v>0</v>
      </c>
      <c r="CO97" s="242">
        <v>0</v>
      </c>
      <c r="CP97" s="234">
        <v>0</v>
      </c>
      <c r="CQ97" s="269">
        <v>0</v>
      </c>
      <c r="CR97" s="212">
        <v>0</v>
      </c>
      <c r="CS97" s="269">
        <v>0</v>
      </c>
      <c r="CT97" s="212">
        <v>0</v>
      </c>
      <c r="CU97" s="274">
        <v>0</v>
      </c>
      <c r="CV97" s="241">
        <v>0</v>
      </c>
      <c r="CW97" s="373">
        <v>0</v>
      </c>
      <c r="CX97" s="393">
        <v>0</v>
      </c>
      <c r="CY97" s="212">
        <v>0</v>
      </c>
      <c r="CZ97" s="269">
        <v>0</v>
      </c>
      <c r="DA97" s="212">
        <v>0</v>
      </c>
      <c r="DB97" s="242">
        <v>0</v>
      </c>
      <c r="DC97" s="234">
        <v>0</v>
      </c>
      <c r="DD97" s="269">
        <v>0</v>
      </c>
      <c r="DE97" s="212">
        <v>0</v>
      </c>
      <c r="DF97" s="269">
        <v>0</v>
      </c>
      <c r="DG97" s="212">
        <v>0</v>
      </c>
      <c r="DH97" s="274">
        <v>0</v>
      </c>
      <c r="DI97" s="241">
        <v>0</v>
      </c>
      <c r="DJ97" s="373">
        <v>0</v>
      </c>
      <c r="DK97" s="393">
        <v>0</v>
      </c>
      <c r="DL97" s="212">
        <v>0</v>
      </c>
      <c r="DM97" s="269">
        <v>0</v>
      </c>
      <c r="DN97" s="212">
        <v>0</v>
      </c>
      <c r="DO97" s="242">
        <v>0</v>
      </c>
      <c r="DP97" s="234">
        <v>0</v>
      </c>
      <c r="DQ97" s="269">
        <v>0</v>
      </c>
      <c r="DR97" s="212">
        <v>0</v>
      </c>
      <c r="DS97" s="269">
        <v>0</v>
      </c>
      <c r="DT97" s="212">
        <v>0</v>
      </c>
      <c r="DU97" s="274">
        <v>0</v>
      </c>
      <c r="DV97" s="241">
        <v>0</v>
      </c>
      <c r="DW97" s="373">
        <v>0</v>
      </c>
      <c r="DX97" s="393">
        <v>0</v>
      </c>
      <c r="DY97" s="212">
        <v>0</v>
      </c>
      <c r="DZ97" s="269">
        <v>0</v>
      </c>
      <c r="EA97" s="212">
        <v>0</v>
      </c>
      <c r="EB97" s="242">
        <v>0</v>
      </c>
      <c r="EC97" s="234">
        <v>0</v>
      </c>
      <c r="ED97" s="269">
        <v>0</v>
      </c>
      <c r="EE97" s="212">
        <v>0</v>
      </c>
      <c r="EF97" s="269">
        <v>0</v>
      </c>
      <c r="EG97" s="212">
        <v>0</v>
      </c>
      <c r="EH97" s="274">
        <v>0</v>
      </c>
      <c r="EI97" s="241">
        <v>0</v>
      </c>
      <c r="EJ97" s="373">
        <v>0</v>
      </c>
      <c r="EK97" s="393">
        <v>0</v>
      </c>
      <c r="EL97" s="212">
        <v>0</v>
      </c>
      <c r="EM97" s="269">
        <v>0</v>
      </c>
      <c r="EN97" s="212">
        <v>0</v>
      </c>
      <c r="EO97" s="242">
        <v>0</v>
      </c>
      <c r="EP97" s="234">
        <v>0</v>
      </c>
      <c r="EQ97" s="269">
        <v>0</v>
      </c>
      <c r="ER97" s="212">
        <v>0</v>
      </c>
      <c r="ES97" s="269">
        <v>0</v>
      </c>
      <c r="ET97" s="212">
        <v>0</v>
      </c>
      <c r="EU97" s="274">
        <v>0</v>
      </c>
      <c r="EV97" s="397">
        <v>0</v>
      </c>
      <c r="EW97" s="419">
        <v>0</v>
      </c>
      <c r="EX97" s="239">
        <v>0</v>
      </c>
      <c r="EY97" s="257">
        <v>0</v>
      </c>
      <c r="EZ97" s="269">
        <v>0</v>
      </c>
      <c r="FA97" s="212">
        <v>0</v>
      </c>
      <c r="FB97" s="242">
        <v>0</v>
      </c>
      <c r="FC97" s="260">
        <v>0</v>
      </c>
      <c r="FD97" s="269">
        <v>0</v>
      </c>
      <c r="FE97" s="257">
        <v>0</v>
      </c>
      <c r="FF97" s="269">
        <v>0</v>
      </c>
      <c r="FG97" s="271">
        <v>0</v>
      </c>
      <c r="FH97" s="397">
        <v>0</v>
      </c>
      <c r="FI97" s="419">
        <v>0</v>
      </c>
      <c r="FJ97" s="239">
        <v>0</v>
      </c>
      <c r="FK97" s="257">
        <v>0</v>
      </c>
      <c r="FL97" s="269">
        <v>0</v>
      </c>
      <c r="FM97" s="212">
        <v>0</v>
      </c>
      <c r="FN97" s="242">
        <v>0</v>
      </c>
      <c r="FO97" s="260">
        <v>0</v>
      </c>
      <c r="FP97" s="269">
        <v>0</v>
      </c>
      <c r="FQ97" s="257">
        <v>0</v>
      </c>
      <c r="FR97" s="269">
        <v>0</v>
      </c>
      <c r="FS97" s="271">
        <v>0</v>
      </c>
      <c r="FT97" s="397">
        <v>0</v>
      </c>
      <c r="FU97" s="419">
        <v>0</v>
      </c>
      <c r="FV97" s="239">
        <v>0</v>
      </c>
      <c r="FW97" s="257">
        <v>0</v>
      </c>
      <c r="FX97" s="269">
        <v>0</v>
      </c>
      <c r="FY97" s="212">
        <v>0</v>
      </c>
      <c r="FZ97" s="427">
        <v>0</v>
      </c>
      <c r="GA97" s="260">
        <v>0</v>
      </c>
      <c r="GB97" s="269">
        <v>0</v>
      </c>
      <c r="GC97" s="257">
        <v>0</v>
      </c>
      <c r="GD97" s="269">
        <v>0</v>
      </c>
      <c r="GE97" s="271">
        <v>0</v>
      </c>
      <c r="GF97" s="397">
        <v>0</v>
      </c>
      <c r="GG97" s="419">
        <v>0</v>
      </c>
      <c r="GH97" s="239">
        <v>0</v>
      </c>
      <c r="GI97" s="257">
        <v>0</v>
      </c>
      <c r="GJ97" s="269">
        <v>0</v>
      </c>
      <c r="GK97" s="242">
        <v>0</v>
      </c>
      <c r="GL97" s="234">
        <v>0</v>
      </c>
      <c r="GM97" s="257">
        <v>0</v>
      </c>
      <c r="GN97" s="266">
        <v>0</v>
      </c>
      <c r="GO97" s="257">
        <v>0</v>
      </c>
      <c r="GP97" s="266">
        <v>0</v>
      </c>
      <c r="GQ97" s="271">
        <v>0</v>
      </c>
      <c r="GR97" s="397">
        <v>0</v>
      </c>
      <c r="GS97" s="419">
        <v>0</v>
      </c>
      <c r="GT97" s="239">
        <v>0</v>
      </c>
      <c r="GU97" s="257">
        <v>0</v>
      </c>
      <c r="GV97" s="266">
        <v>0</v>
      </c>
      <c r="GW97" s="242">
        <v>0</v>
      </c>
      <c r="GX97" s="234">
        <v>0</v>
      </c>
      <c r="GY97" s="257">
        <v>0</v>
      </c>
      <c r="GZ97" s="266">
        <v>0</v>
      </c>
      <c r="HA97" s="257">
        <v>0</v>
      </c>
      <c r="HB97" s="266">
        <v>0</v>
      </c>
      <c r="HC97" s="271">
        <v>0</v>
      </c>
      <c r="HD97" s="397">
        <v>0</v>
      </c>
      <c r="HE97" s="419">
        <v>997007.74399999995</v>
      </c>
      <c r="HF97" s="239">
        <v>793447.19499999995</v>
      </c>
      <c r="HG97" s="257">
        <v>4.1369102021950044E-3</v>
      </c>
      <c r="HH97" s="266">
        <v>0</v>
      </c>
      <c r="HI97" s="242">
        <v>697106.77700000012</v>
      </c>
      <c r="HJ97" s="234">
        <v>697106.77700000012</v>
      </c>
      <c r="HK97" s="257">
        <v>87.857992490602996</v>
      </c>
      <c r="HL97" s="266">
        <v>83948.895999999833</v>
      </c>
      <c r="HM97" s="257">
        <v>10.580275099466428</v>
      </c>
      <c r="HN97" s="266">
        <v>781055.67299999995</v>
      </c>
      <c r="HO97" s="271">
        <v>98.43826759006943</v>
      </c>
      <c r="HP97" s="397">
        <v>0</v>
      </c>
      <c r="HQ97" s="419">
        <v>0</v>
      </c>
      <c r="HR97" s="239">
        <v>0</v>
      </c>
      <c r="HS97" s="257">
        <v>0</v>
      </c>
      <c r="HT97" s="266">
        <v>0</v>
      </c>
      <c r="HU97" s="242">
        <v>0</v>
      </c>
      <c r="HV97" s="234">
        <v>0</v>
      </c>
      <c r="HW97" s="257">
        <v>0</v>
      </c>
      <c r="HX97" s="266">
        <v>0</v>
      </c>
      <c r="HY97" s="257">
        <v>0</v>
      </c>
      <c r="HZ97" s="266">
        <v>0</v>
      </c>
      <c r="IA97" s="271">
        <v>0</v>
      </c>
      <c r="IB97" s="397">
        <v>0</v>
      </c>
      <c r="IC97" s="419">
        <v>0</v>
      </c>
      <c r="ID97" s="239">
        <v>0</v>
      </c>
      <c r="IE97" s="257">
        <v>0</v>
      </c>
      <c r="IF97" s="266">
        <v>0</v>
      </c>
      <c r="IG97" s="242">
        <v>0</v>
      </c>
      <c r="IH97" s="234">
        <v>0</v>
      </c>
      <c r="II97" s="257">
        <v>0</v>
      </c>
      <c r="IJ97" s="266">
        <v>0</v>
      </c>
      <c r="IK97" s="257">
        <v>0</v>
      </c>
      <c r="IL97" s="266">
        <v>0</v>
      </c>
      <c r="IM97" s="271">
        <v>0</v>
      </c>
      <c r="IN97" s="397">
        <v>0</v>
      </c>
      <c r="IO97" s="419">
        <v>0</v>
      </c>
      <c r="IP97" s="239">
        <v>0</v>
      </c>
      <c r="IQ97" s="257">
        <v>0</v>
      </c>
      <c r="IR97" s="266">
        <v>0</v>
      </c>
      <c r="IS97" s="242">
        <v>0</v>
      </c>
      <c r="IT97" s="234">
        <v>0</v>
      </c>
      <c r="IU97" s="257">
        <v>0</v>
      </c>
      <c r="IV97" s="266">
        <v>0</v>
      </c>
      <c r="IW97" s="257">
        <v>0</v>
      </c>
      <c r="IX97" s="266">
        <v>0</v>
      </c>
      <c r="IY97" s="271">
        <v>0</v>
      </c>
    </row>
    <row r="98" spans="1:259" ht="14.1" customHeight="1" x14ac:dyDescent="0.2">
      <c r="A98" s="202">
        <v>402</v>
      </c>
      <c r="B98" s="254" t="s">
        <v>161</v>
      </c>
      <c r="C98" s="241">
        <v>0</v>
      </c>
      <c r="D98" s="240">
        <v>0</v>
      </c>
      <c r="E98" s="241">
        <v>0</v>
      </c>
      <c r="F98" s="212">
        <v>0</v>
      </c>
      <c r="G98" s="367">
        <v>0</v>
      </c>
      <c r="H98" s="234">
        <v>0</v>
      </c>
      <c r="I98" s="256">
        <v>0</v>
      </c>
      <c r="J98" s="212">
        <v>0</v>
      </c>
      <c r="K98" s="256">
        <v>0</v>
      </c>
      <c r="L98" s="212">
        <v>0</v>
      </c>
      <c r="M98" s="256">
        <v>0</v>
      </c>
      <c r="N98" s="241">
        <v>0</v>
      </c>
      <c r="O98" s="262">
        <v>0</v>
      </c>
      <c r="P98" s="241">
        <v>0</v>
      </c>
      <c r="Q98" s="367">
        <v>0</v>
      </c>
      <c r="R98" s="234">
        <v>0</v>
      </c>
      <c r="S98" s="256">
        <v>0</v>
      </c>
      <c r="T98" s="212">
        <v>0</v>
      </c>
      <c r="U98" s="256">
        <v>0</v>
      </c>
      <c r="V98" s="212">
        <v>0</v>
      </c>
      <c r="W98" s="256">
        <v>0</v>
      </c>
      <c r="X98" s="241">
        <v>0</v>
      </c>
      <c r="Y98" s="262">
        <v>0</v>
      </c>
      <c r="Z98" s="241">
        <v>0</v>
      </c>
      <c r="AA98" s="367">
        <v>0</v>
      </c>
      <c r="AB98" s="234">
        <v>0</v>
      </c>
      <c r="AC98" s="256">
        <v>0</v>
      </c>
      <c r="AD98" s="212">
        <v>0</v>
      </c>
      <c r="AE98" s="256">
        <v>0</v>
      </c>
      <c r="AF98" s="212">
        <v>0</v>
      </c>
      <c r="AG98" s="256">
        <v>0</v>
      </c>
      <c r="AH98" s="241">
        <v>0</v>
      </c>
      <c r="AI98" s="262">
        <v>0</v>
      </c>
      <c r="AJ98" s="241">
        <v>0</v>
      </c>
      <c r="AK98" s="367">
        <v>0</v>
      </c>
      <c r="AL98" s="234">
        <v>0</v>
      </c>
      <c r="AM98" s="256">
        <v>0</v>
      </c>
      <c r="AN98" s="212">
        <v>0</v>
      </c>
      <c r="AO98" s="256">
        <v>0</v>
      </c>
      <c r="AP98" s="212">
        <v>0</v>
      </c>
      <c r="AQ98" s="256">
        <v>0</v>
      </c>
      <c r="AR98" s="241">
        <v>0</v>
      </c>
      <c r="AS98" s="262">
        <v>0</v>
      </c>
      <c r="AT98" s="241">
        <v>0</v>
      </c>
      <c r="AU98" s="367">
        <v>0</v>
      </c>
      <c r="AV98" s="234">
        <v>0</v>
      </c>
      <c r="AW98" s="256">
        <v>0</v>
      </c>
      <c r="AX98" s="212">
        <v>0</v>
      </c>
      <c r="AY98" s="256">
        <v>0</v>
      </c>
      <c r="AZ98" s="212">
        <v>0</v>
      </c>
      <c r="BA98" s="256">
        <v>0</v>
      </c>
      <c r="BB98" s="241">
        <v>0</v>
      </c>
      <c r="BC98" s="262">
        <v>0</v>
      </c>
      <c r="BD98" s="241">
        <v>0</v>
      </c>
      <c r="BE98" s="367">
        <v>0</v>
      </c>
      <c r="BF98" s="234">
        <v>0</v>
      </c>
      <c r="BG98" s="256">
        <v>0</v>
      </c>
      <c r="BH98" s="212">
        <v>0</v>
      </c>
      <c r="BI98" s="256">
        <v>0</v>
      </c>
      <c r="BJ98" s="212">
        <v>0</v>
      </c>
      <c r="BK98" s="256">
        <v>0</v>
      </c>
      <c r="BL98" s="241">
        <v>38696123.728199996</v>
      </c>
      <c r="BM98" s="262">
        <v>90.952712567189892</v>
      </c>
      <c r="BN98" s="241">
        <v>42545321.229000002</v>
      </c>
      <c r="BO98" s="367">
        <v>0.53641188574252163</v>
      </c>
      <c r="BP98" s="234">
        <v>38511109.221699998</v>
      </c>
      <c r="BQ98" s="256">
        <v>90.51784804823572</v>
      </c>
      <c r="BR98" s="212">
        <v>3986023.2453000024</v>
      </c>
      <c r="BS98" s="256">
        <v>9.3688874126610777</v>
      </c>
      <c r="BT98" s="212">
        <v>42497132.467</v>
      </c>
      <c r="BU98" s="262">
        <v>99.886735460896801</v>
      </c>
      <c r="BV98" s="241">
        <v>38777782.144000001</v>
      </c>
      <c r="BW98" s="373">
        <v>85.335276936658715</v>
      </c>
      <c r="BX98" s="393">
        <v>41078004.141000003</v>
      </c>
      <c r="BY98" s="212">
        <v>45441678.443000004</v>
      </c>
      <c r="BZ98" s="269">
        <v>0.52757634272671727</v>
      </c>
      <c r="CA98" s="212">
        <v>0</v>
      </c>
      <c r="CB98" s="242">
        <v>45441678.443000004</v>
      </c>
      <c r="CC98" s="234">
        <v>38413781.504000001</v>
      </c>
      <c r="CD98" s="269">
        <v>84.53424877821034</v>
      </c>
      <c r="CE98" s="212">
        <v>364000.6400000006</v>
      </c>
      <c r="CF98" s="269">
        <v>0.80102815844838704</v>
      </c>
      <c r="CG98" s="212">
        <v>38777782.144000001</v>
      </c>
      <c r="CH98" s="274">
        <v>85.335276936658715</v>
      </c>
      <c r="CI98" s="241">
        <v>48180406.405143335</v>
      </c>
      <c r="CJ98" s="373">
        <v>92.691906707374301</v>
      </c>
      <c r="CK98" s="393">
        <v>41880189.827</v>
      </c>
      <c r="CL98" s="212">
        <v>51979086.542309999</v>
      </c>
      <c r="CM98" s="269">
        <v>0.49494597338089841</v>
      </c>
      <c r="CN98" s="212">
        <v>0</v>
      </c>
      <c r="CO98" s="242">
        <v>51979086.542309999</v>
      </c>
      <c r="CP98" s="234">
        <v>46859995.685999997</v>
      </c>
      <c r="CQ98" s="269">
        <v>90.151633672624925</v>
      </c>
      <c r="CR98" s="212">
        <v>1320410.7191433385</v>
      </c>
      <c r="CS98" s="269">
        <v>2.5402730347493678</v>
      </c>
      <c r="CT98" s="212">
        <v>48180406.405143335</v>
      </c>
      <c r="CU98" s="274">
        <v>92.691906707374301</v>
      </c>
      <c r="CV98" s="241">
        <v>49812668.178570002</v>
      </c>
      <c r="CW98" s="373">
        <v>90.936686023665331</v>
      </c>
      <c r="CX98" s="393">
        <v>48706933.566</v>
      </c>
      <c r="CY98" s="212">
        <v>54777307.549570009</v>
      </c>
      <c r="CZ98" s="269">
        <v>0.63520895826289137</v>
      </c>
      <c r="DA98" s="212">
        <v>0</v>
      </c>
      <c r="DB98" s="242">
        <v>54777307.549570009</v>
      </c>
      <c r="DC98" s="234">
        <v>49227337.636140004</v>
      </c>
      <c r="DD98" s="269">
        <v>89.868122108032352</v>
      </c>
      <c r="DE98" s="212">
        <v>5531139.2324299961</v>
      </c>
      <c r="DF98" s="269">
        <v>10.097501100112787</v>
      </c>
      <c r="DG98" s="212">
        <v>54758476.86857</v>
      </c>
      <c r="DH98" s="274">
        <v>99.965623208145146</v>
      </c>
      <c r="DI98" s="241">
        <v>59049024.611000001</v>
      </c>
      <c r="DJ98" s="373">
        <v>89.249955475994739</v>
      </c>
      <c r="DK98" s="393">
        <v>56957095.090000004</v>
      </c>
      <c r="DL98" s="212">
        <v>66161405.116999999</v>
      </c>
      <c r="DM98" s="269">
        <v>0.60895715950175888</v>
      </c>
      <c r="DN98" s="212">
        <v>614814.14500000002</v>
      </c>
      <c r="DO98" s="242">
        <v>65546590.971999995</v>
      </c>
      <c r="DP98" s="234">
        <v>57043584.966000006</v>
      </c>
      <c r="DQ98" s="269">
        <v>86.218823293011965</v>
      </c>
      <c r="DR98" s="212">
        <v>4112716.9140000017</v>
      </c>
      <c r="DS98" s="269">
        <v>6.2161873780145127</v>
      </c>
      <c r="DT98" s="212">
        <v>61156301.88000001</v>
      </c>
      <c r="DU98" s="274">
        <v>92.43501067102649</v>
      </c>
      <c r="DV98" s="241">
        <v>63401722.940000013</v>
      </c>
      <c r="DW98" s="373">
        <v>79.752000395187764</v>
      </c>
      <c r="DX98" s="393">
        <v>77693000.020000011</v>
      </c>
      <c r="DY98" s="212">
        <v>79498598.959000006</v>
      </c>
      <c r="DZ98" s="269">
        <v>0.56302416546227607</v>
      </c>
      <c r="EA98" s="212">
        <v>0</v>
      </c>
      <c r="EB98" s="242">
        <v>79498598.959000006</v>
      </c>
      <c r="EC98" s="234">
        <v>57628494.336999997</v>
      </c>
      <c r="ED98" s="269">
        <v>72.489949623792583</v>
      </c>
      <c r="EE98" s="212">
        <v>7779122.2540000044</v>
      </c>
      <c r="EF98" s="269">
        <v>9.7852318856737952</v>
      </c>
      <c r="EG98" s="212">
        <v>65407616.591000006</v>
      </c>
      <c r="EH98" s="274">
        <v>82.275181509466378</v>
      </c>
      <c r="EI98" s="241">
        <v>62814835.483879998</v>
      </c>
      <c r="EJ98" s="373">
        <v>90.264047646432772</v>
      </c>
      <c r="EK98" s="393">
        <v>65928749.737000003</v>
      </c>
      <c r="EL98" s="212">
        <v>69590093.865420014</v>
      </c>
      <c r="EM98" s="269">
        <v>0.44409912098381549</v>
      </c>
      <c r="EN98" s="212">
        <v>0</v>
      </c>
      <c r="EO98" s="242">
        <v>69590093.865420014</v>
      </c>
      <c r="EP98" s="234">
        <v>58992518.887099996</v>
      </c>
      <c r="EQ98" s="269">
        <v>84.771431694265814</v>
      </c>
      <c r="ER98" s="212">
        <v>9067144.1570099983</v>
      </c>
      <c r="ES98" s="269">
        <v>13.029360435329934</v>
      </c>
      <c r="ET98" s="212">
        <v>68059663.04411</v>
      </c>
      <c r="EU98" s="274">
        <v>97.800792129595763</v>
      </c>
      <c r="EV98" s="397">
        <v>72113295.406999975</v>
      </c>
      <c r="EW98" s="419">
        <v>70611734.983999997</v>
      </c>
      <c r="EX98" s="239">
        <v>81684046.789000005</v>
      </c>
      <c r="EY98" s="257">
        <v>0.48014333626764433</v>
      </c>
      <c r="EZ98" s="269">
        <v>800000</v>
      </c>
      <c r="FA98" s="212">
        <v>80884046.789000005</v>
      </c>
      <c r="FB98" s="242">
        <v>70644309.580000013</v>
      </c>
      <c r="FC98" s="260">
        <v>86.484830706885759</v>
      </c>
      <c r="FD98" s="269">
        <v>9667407.1809999943</v>
      </c>
      <c r="FE98" s="257">
        <v>11.835122721052377</v>
      </c>
      <c r="FF98" s="269">
        <v>80311716.761000007</v>
      </c>
      <c r="FG98" s="271">
        <v>98.319953427938145</v>
      </c>
      <c r="FH98" s="397">
        <v>69891343.074000001</v>
      </c>
      <c r="FI98" s="419">
        <v>76135572.526999995</v>
      </c>
      <c r="FJ98" s="239">
        <v>87172367.765000001</v>
      </c>
      <c r="FK98" s="257">
        <v>0.45048854430115193</v>
      </c>
      <c r="FL98" s="269">
        <v>1200000</v>
      </c>
      <c r="FM98" s="212">
        <v>85972367.765000001</v>
      </c>
      <c r="FN98" s="242">
        <v>66590972.686999999</v>
      </c>
      <c r="FO98" s="260">
        <v>76.390001091305109</v>
      </c>
      <c r="FP98" s="269">
        <v>19082499.999999996</v>
      </c>
      <c r="FQ98" s="257">
        <v>21.890537666067257</v>
      </c>
      <c r="FR98" s="269">
        <v>85673472.686999992</v>
      </c>
      <c r="FS98" s="271">
        <v>98.280538757372355</v>
      </c>
      <c r="FT98" s="397">
        <v>80715207.474000037</v>
      </c>
      <c r="FU98" s="419">
        <v>90171999.995999992</v>
      </c>
      <c r="FV98" s="239">
        <v>109163566.62399998</v>
      </c>
      <c r="FW98" s="257">
        <v>0.6865708962784034</v>
      </c>
      <c r="FX98" s="269">
        <v>0</v>
      </c>
      <c r="FY98" s="212">
        <v>109163566.62399998</v>
      </c>
      <c r="FZ98" s="427">
        <v>77184080.883999988</v>
      </c>
      <c r="GA98" s="260">
        <v>70.704982688822113</v>
      </c>
      <c r="GB98" s="269">
        <v>31330011.281000003</v>
      </c>
      <c r="GC98" s="257">
        <v>28.700061980305424</v>
      </c>
      <c r="GD98" s="269">
        <v>108514092.16499999</v>
      </c>
      <c r="GE98" s="271">
        <v>99.405044669127534</v>
      </c>
      <c r="GF98" s="397">
        <v>79258337.772</v>
      </c>
      <c r="GG98" s="419">
        <v>89956000</v>
      </c>
      <c r="GH98" s="239">
        <v>103221262.138</v>
      </c>
      <c r="GI98" s="257">
        <v>0.63591796289574964</v>
      </c>
      <c r="GJ98" s="269">
        <v>0</v>
      </c>
      <c r="GK98" s="242">
        <v>103221262.138</v>
      </c>
      <c r="GL98" s="234">
        <v>80134432.97299999</v>
      </c>
      <c r="GM98" s="257">
        <v>77.633649611710382</v>
      </c>
      <c r="GN98" s="266">
        <v>22868442.748000015</v>
      </c>
      <c r="GO98" s="257">
        <v>22.154779232815834</v>
      </c>
      <c r="GP98" s="266">
        <v>103002875.721</v>
      </c>
      <c r="GQ98" s="271">
        <v>99.788428844526209</v>
      </c>
      <c r="GR98" s="397">
        <v>71496817.75733</v>
      </c>
      <c r="GS98" s="419">
        <v>98790000.025000006</v>
      </c>
      <c r="GT98" s="239">
        <v>99060041.166000009</v>
      </c>
      <c r="GU98" s="257">
        <v>0.47940133787888817</v>
      </c>
      <c r="GV98" s="266">
        <v>0</v>
      </c>
      <c r="GW98" s="242">
        <v>99060041.166000009</v>
      </c>
      <c r="GX98" s="234">
        <v>66786872.219999991</v>
      </c>
      <c r="GY98" s="257">
        <v>67.420598087660593</v>
      </c>
      <c r="GZ98" s="266">
        <v>30695308.661000006</v>
      </c>
      <c r="HA98" s="257">
        <v>30.986569659871527</v>
      </c>
      <c r="HB98" s="266">
        <v>97482180.880999997</v>
      </c>
      <c r="HC98" s="271">
        <v>98.407167747532114</v>
      </c>
      <c r="HD98" s="397">
        <v>90457074.658999979</v>
      </c>
      <c r="HE98" s="419">
        <v>76686000</v>
      </c>
      <c r="HF98" s="239">
        <v>115761409.816</v>
      </c>
      <c r="HG98" s="257">
        <v>0.6035619765323984</v>
      </c>
      <c r="HH98" s="266">
        <v>0</v>
      </c>
      <c r="HI98" s="242">
        <v>90395968.745000005</v>
      </c>
      <c r="HJ98" s="234">
        <v>90395968.745000005</v>
      </c>
      <c r="HK98" s="257">
        <v>78.088171946663607</v>
      </c>
      <c r="HL98" s="266">
        <v>21824452.408999994</v>
      </c>
      <c r="HM98" s="257">
        <v>18.852960104485113</v>
      </c>
      <c r="HN98" s="266">
        <v>112220421.154</v>
      </c>
      <c r="HO98" s="271">
        <v>96.941132051148728</v>
      </c>
      <c r="HP98" s="397">
        <v>106186499.358</v>
      </c>
      <c r="HQ98" s="419">
        <v>94760000</v>
      </c>
      <c r="HR98" s="239">
        <v>127819028.318</v>
      </c>
      <c r="HS98" s="257">
        <v>0.62343928207340249</v>
      </c>
      <c r="HT98" s="266">
        <v>0</v>
      </c>
      <c r="HU98" s="242">
        <v>127819028.318</v>
      </c>
      <c r="HV98" s="234">
        <v>106127003.932</v>
      </c>
      <c r="HW98" s="257">
        <v>83.029111806395079</v>
      </c>
      <c r="HX98" s="266">
        <v>18975206.655000001</v>
      </c>
      <c r="HY98" s="257">
        <v>14.845369194789782</v>
      </c>
      <c r="HZ98" s="266">
        <v>125102210.587</v>
      </c>
      <c r="IA98" s="271">
        <v>97.874481001184847</v>
      </c>
      <c r="IB98" s="397">
        <v>111237703.3</v>
      </c>
      <c r="IC98" s="419">
        <v>106211000</v>
      </c>
      <c r="ID98" s="239">
        <v>141774540.82300001</v>
      </c>
      <c r="IE98" s="257">
        <v>0.58462632701491257</v>
      </c>
      <c r="IF98" s="266">
        <v>0</v>
      </c>
      <c r="IG98" s="242">
        <v>141774540.82300001</v>
      </c>
      <c r="IH98" s="234">
        <v>111202763.434</v>
      </c>
      <c r="II98" s="257">
        <v>78.436341806130287</v>
      </c>
      <c r="IJ98" s="266">
        <v>29064387.818000004</v>
      </c>
      <c r="IK98" s="257">
        <v>20.500428108799703</v>
      </c>
      <c r="IL98" s="266">
        <v>140267151.252</v>
      </c>
      <c r="IM98" s="271">
        <v>98.936769914929982</v>
      </c>
      <c r="IN98" s="397">
        <v>0</v>
      </c>
      <c r="IO98" s="419">
        <v>0</v>
      </c>
      <c r="IP98" s="239">
        <v>0</v>
      </c>
      <c r="IQ98" s="257">
        <v>0</v>
      </c>
      <c r="IR98" s="266">
        <v>0</v>
      </c>
      <c r="IS98" s="242">
        <v>0</v>
      </c>
      <c r="IT98" s="234">
        <v>0</v>
      </c>
      <c r="IU98" s="257">
        <v>0</v>
      </c>
      <c r="IV98" s="266">
        <v>0</v>
      </c>
      <c r="IW98" s="257">
        <v>0</v>
      </c>
      <c r="IX98" s="266">
        <v>0</v>
      </c>
      <c r="IY98" s="271">
        <v>0</v>
      </c>
    </row>
    <row r="99" spans="1:259" ht="14.1" customHeight="1" x14ac:dyDescent="0.2">
      <c r="A99" s="202">
        <v>403</v>
      </c>
      <c r="B99" s="254" t="s">
        <v>162</v>
      </c>
      <c r="C99" s="241">
        <v>0</v>
      </c>
      <c r="D99" s="240">
        <v>0</v>
      </c>
      <c r="E99" s="241">
        <v>0</v>
      </c>
      <c r="F99" s="212">
        <v>0</v>
      </c>
      <c r="G99" s="367">
        <v>0</v>
      </c>
      <c r="H99" s="234">
        <v>0</v>
      </c>
      <c r="I99" s="256">
        <v>0</v>
      </c>
      <c r="J99" s="212">
        <v>0</v>
      </c>
      <c r="K99" s="256">
        <v>0</v>
      </c>
      <c r="L99" s="212">
        <v>0</v>
      </c>
      <c r="M99" s="256">
        <v>0</v>
      </c>
      <c r="N99" s="241">
        <v>0</v>
      </c>
      <c r="O99" s="262">
        <v>0</v>
      </c>
      <c r="P99" s="241">
        <v>0</v>
      </c>
      <c r="Q99" s="367">
        <v>0</v>
      </c>
      <c r="R99" s="234">
        <v>0</v>
      </c>
      <c r="S99" s="256">
        <v>0</v>
      </c>
      <c r="T99" s="212">
        <v>0</v>
      </c>
      <c r="U99" s="256">
        <v>0</v>
      </c>
      <c r="V99" s="212">
        <v>0</v>
      </c>
      <c r="W99" s="256">
        <v>0</v>
      </c>
      <c r="X99" s="241">
        <v>0</v>
      </c>
      <c r="Y99" s="262">
        <v>0</v>
      </c>
      <c r="Z99" s="241">
        <v>0</v>
      </c>
      <c r="AA99" s="367">
        <v>0</v>
      </c>
      <c r="AB99" s="234">
        <v>0</v>
      </c>
      <c r="AC99" s="256">
        <v>0</v>
      </c>
      <c r="AD99" s="212">
        <v>0</v>
      </c>
      <c r="AE99" s="256">
        <v>0</v>
      </c>
      <c r="AF99" s="212">
        <v>0</v>
      </c>
      <c r="AG99" s="256">
        <v>0</v>
      </c>
      <c r="AH99" s="241">
        <v>0</v>
      </c>
      <c r="AI99" s="262">
        <v>0</v>
      </c>
      <c r="AJ99" s="241">
        <v>0</v>
      </c>
      <c r="AK99" s="367">
        <v>0</v>
      </c>
      <c r="AL99" s="234">
        <v>0</v>
      </c>
      <c r="AM99" s="256">
        <v>0</v>
      </c>
      <c r="AN99" s="212">
        <v>0</v>
      </c>
      <c r="AO99" s="256">
        <v>0</v>
      </c>
      <c r="AP99" s="212">
        <v>0</v>
      </c>
      <c r="AQ99" s="256">
        <v>0</v>
      </c>
      <c r="AR99" s="241">
        <v>0</v>
      </c>
      <c r="AS99" s="262">
        <v>0</v>
      </c>
      <c r="AT99" s="241">
        <v>0</v>
      </c>
      <c r="AU99" s="367">
        <v>0</v>
      </c>
      <c r="AV99" s="234">
        <v>0</v>
      </c>
      <c r="AW99" s="256">
        <v>0</v>
      </c>
      <c r="AX99" s="212">
        <v>0</v>
      </c>
      <c r="AY99" s="256">
        <v>0</v>
      </c>
      <c r="AZ99" s="212">
        <v>0</v>
      </c>
      <c r="BA99" s="256">
        <v>0</v>
      </c>
      <c r="BB99" s="241">
        <v>0</v>
      </c>
      <c r="BC99" s="262">
        <v>0</v>
      </c>
      <c r="BD99" s="241">
        <v>0</v>
      </c>
      <c r="BE99" s="367">
        <v>0</v>
      </c>
      <c r="BF99" s="234">
        <v>0</v>
      </c>
      <c r="BG99" s="256">
        <v>0</v>
      </c>
      <c r="BH99" s="212">
        <v>0</v>
      </c>
      <c r="BI99" s="256">
        <v>0</v>
      </c>
      <c r="BJ99" s="212">
        <v>0</v>
      </c>
      <c r="BK99" s="256">
        <v>0</v>
      </c>
      <c r="BL99" s="241">
        <v>46062911.427579992</v>
      </c>
      <c r="BM99" s="262">
        <v>88.014807942844726</v>
      </c>
      <c r="BN99" s="241">
        <v>52335410.943000004</v>
      </c>
      <c r="BO99" s="367">
        <v>0.65984544631687747</v>
      </c>
      <c r="BP99" s="234">
        <v>45623870.090000004</v>
      </c>
      <c r="BQ99" s="256">
        <v>87.175908754572063</v>
      </c>
      <c r="BR99" s="212">
        <v>5175713.6289999932</v>
      </c>
      <c r="BS99" s="256">
        <v>9.8895060452224435</v>
      </c>
      <c r="BT99" s="212">
        <v>50799583.718999997</v>
      </c>
      <c r="BU99" s="262">
        <v>97.065414799794496</v>
      </c>
      <c r="BV99" s="241">
        <v>41500739.330930002</v>
      </c>
      <c r="BW99" s="373">
        <v>87.068184371683103</v>
      </c>
      <c r="BX99" s="393">
        <v>47243074.751999997</v>
      </c>
      <c r="BY99" s="212">
        <v>47664643.096000001</v>
      </c>
      <c r="BZ99" s="269">
        <v>0.55338488681717357</v>
      </c>
      <c r="CA99" s="212">
        <v>0</v>
      </c>
      <c r="CB99" s="242">
        <v>47664643.096000001</v>
      </c>
      <c r="CC99" s="234">
        <v>41026607.865999997</v>
      </c>
      <c r="CD99" s="269">
        <v>86.07346074818912</v>
      </c>
      <c r="CE99" s="212">
        <v>474131.46493000537</v>
      </c>
      <c r="CF99" s="269">
        <v>0.99472362349398213</v>
      </c>
      <c r="CG99" s="212">
        <v>41500739.330930002</v>
      </c>
      <c r="CH99" s="274">
        <v>87.068184371683103</v>
      </c>
      <c r="CI99" s="241">
        <v>50068393.889420003</v>
      </c>
      <c r="CJ99" s="373">
        <v>94.020333368755303</v>
      </c>
      <c r="CK99" s="393">
        <v>41735939.706</v>
      </c>
      <c r="CL99" s="212">
        <v>53252729.590999998</v>
      </c>
      <c r="CM99" s="269">
        <v>0.50707362972131076</v>
      </c>
      <c r="CN99" s="212">
        <v>296000</v>
      </c>
      <c r="CO99" s="242">
        <v>52956729.590999998</v>
      </c>
      <c r="CP99" s="234">
        <v>48005435.564999998</v>
      </c>
      <c r="CQ99" s="269">
        <v>90.146431804902591</v>
      </c>
      <c r="CR99" s="212">
        <v>2062958.3244200051</v>
      </c>
      <c r="CS99" s="269">
        <v>3.8739015638527121</v>
      </c>
      <c r="CT99" s="212">
        <v>50068393.889420003</v>
      </c>
      <c r="CU99" s="274">
        <v>94.020333368755303</v>
      </c>
      <c r="CV99" s="241">
        <v>53898755.855740003</v>
      </c>
      <c r="CW99" s="373">
        <v>94.338980260165357</v>
      </c>
      <c r="CX99" s="393">
        <v>47681000</v>
      </c>
      <c r="CY99" s="212">
        <v>57133070.240000002</v>
      </c>
      <c r="CZ99" s="269">
        <v>0.66252686838741648</v>
      </c>
      <c r="DA99" s="212">
        <v>0</v>
      </c>
      <c r="DB99" s="242">
        <v>57133070.240000002</v>
      </c>
      <c r="DC99" s="234">
        <v>51761516.273000002</v>
      </c>
      <c r="DD99" s="269">
        <v>90.598170298855621</v>
      </c>
      <c r="DE99" s="212">
        <v>5002784.1549999975</v>
      </c>
      <c r="DF99" s="269">
        <v>8.7563719820844632</v>
      </c>
      <c r="DG99" s="212">
        <v>56764300.428000003</v>
      </c>
      <c r="DH99" s="274">
        <v>99.354542280940095</v>
      </c>
      <c r="DI99" s="241">
        <v>62190770.737000003</v>
      </c>
      <c r="DJ99" s="373">
        <v>90.93458430264738</v>
      </c>
      <c r="DK99" s="393">
        <v>57978655.476000004</v>
      </c>
      <c r="DL99" s="212">
        <v>68390669.196999997</v>
      </c>
      <c r="DM99" s="269">
        <v>0.62947556172637076</v>
      </c>
      <c r="DN99" s="212">
        <v>0</v>
      </c>
      <c r="DO99" s="242">
        <v>68390669.196999997</v>
      </c>
      <c r="DP99" s="234">
        <v>58199050.980999991</v>
      </c>
      <c r="DQ99" s="269">
        <v>85.097940500270667</v>
      </c>
      <c r="DR99" s="212">
        <v>7739386.7710000034</v>
      </c>
      <c r="DS99" s="269">
        <v>11.316436674580013</v>
      </c>
      <c r="DT99" s="212">
        <v>65938437.751999997</v>
      </c>
      <c r="DU99" s="274">
        <v>96.414377174850671</v>
      </c>
      <c r="DV99" s="241">
        <v>74497174.855839998</v>
      </c>
      <c r="DW99" s="373">
        <v>85.990594790029689</v>
      </c>
      <c r="DX99" s="393">
        <v>81601000</v>
      </c>
      <c r="DY99" s="212">
        <v>86634096.482000008</v>
      </c>
      <c r="DZ99" s="269">
        <v>0.61355911312993427</v>
      </c>
      <c r="EA99" s="212">
        <v>0</v>
      </c>
      <c r="EB99" s="242">
        <v>86634096.482000008</v>
      </c>
      <c r="EC99" s="234">
        <v>71737832.276999995</v>
      </c>
      <c r="ED99" s="269">
        <v>82.805540993787574</v>
      </c>
      <c r="EE99" s="212">
        <v>12131318.124000011</v>
      </c>
      <c r="EF99" s="269">
        <v>14.00293719981317</v>
      </c>
      <c r="EG99" s="212">
        <v>83869150.401000008</v>
      </c>
      <c r="EH99" s="274">
        <v>96.808478193600749</v>
      </c>
      <c r="EI99" s="241">
        <v>78026239.283519998</v>
      </c>
      <c r="EJ99" s="373">
        <v>89.96872157534483</v>
      </c>
      <c r="EK99" s="393">
        <v>74087705.548999995</v>
      </c>
      <c r="EL99" s="212">
        <v>86725961.997999996</v>
      </c>
      <c r="EM99" s="269">
        <v>0.55345411035472125</v>
      </c>
      <c r="EN99" s="212">
        <v>0</v>
      </c>
      <c r="EO99" s="242">
        <v>86725961.997999996</v>
      </c>
      <c r="EP99" s="234">
        <v>72491907.076000005</v>
      </c>
      <c r="EQ99" s="269">
        <v>83.587319651377001</v>
      </c>
      <c r="ER99" s="212">
        <v>13800864.037999999</v>
      </c>
      <c r="ES99" s="269">
        <v>15.913186455421807</v>
      </c>
      <c r="ET99" s="212">
        <v>86292771.114000008</v>
      </c>
      <c r="EU99" s="274">
        <v>99.500506106798809</v>
      </c>
      <c r="EV99" s="397">
        <v>80661279.500000015</v>
      </c>
      <c r="EW99" s="419">
        <v>80618219.055999994</v>
      </c>
      <c r="EX99" s="239">
        <v>90454040.805000007</v>
      </c>
      <c r="EY99" s="257">
        <v>0.53169384522769469</v>
      </c>
      <c r="EZ99" s="269">
        <v>0</v>
      </c>
      <c r="FA99" s="212">
        <v>90454040.805000007</v>
      </c>
      <c r="FB99" s="242">
        <v>79204616.560000002</v>
      </c>
      <c r="FC99" s="260">
        <v>87.563381199020824</v>
      </c>
      <c r="FD99" s="269">
        <v>10332718.045999998</v>
      </c>
      <c r="FE99" s="257">
        <v>11.42316910780711</v>
      </c>
      <c r="FF99" s="269">
        <v>89537334.606000006</v>
      </c>
      <c r="FG99" s="271">
        <v>98.986550306827937</v>
      </c>
      <c r="FH99" s="397">
        <v>92196908.175999984</v>
      </c>
      <c r="FI99" s="419">
        <v>85002696.059</v>
      </c>
      <c r="FJ99" s="239">
        <v>103501009.69999999</v>
      </c>
      <c r="FK99" s="257">
        <v>0.5348715469005868</v>
      </c>
      <c r="FL99" s="269">
        <v>0</v>
      </c>
      <c r="FM99" s="212">
        <v>103501009.69999999</v>
      </c>
      <c r="FN99" s="242">
        <v>87410235.651999995</v>
      </c>
      <c r="FO99" s="260">
        <v>84.453510072375664</v>
      </c>
      <c r="FP99" s="269">
        <v>12543746.601</v>
      </c>
      <c r="FQ99" s="257">
        <v>12.119443701427004</v>
      </c>
      <c r="FR99" s="269">
        <v>99953982.252999991</v>
      </c>
      <c r="FS99" s="271">
        <v>96.572953773802666</v>
      </c>
      <c r="FT99" s="397">
        <v>112014930.45299998</v>
      </c>
      <c r="FU99" s="419">
        <v>134134000.241</v>
      </c>
      <c r="FV99" s="239">
        <v>158527349.08599997</v>
      </c>
      <c r="FW99" s="257">
        <v>0.99703836648632771</v>
      </c>
      <c r="FX99" s="269">
        <v>0</v>
      </c>
      <c r="FY99" s="212">
        <v>158527349.08599997</v>
      </c>
      <c r="FZ99" s="427">
        <v>90924349.436000004</v>
      </c>
      <c r="GA99" s="260">
        <v>57.355623468272462</v>
      </c>
      <c r="GB99" s="269">
        <v>22799447.436000004</v>
      </c>
      <c r="GC99" s="257">
        <v>14.382027812520517</v>
      </c>
      <c r="GD99" s="269">
        <v>113723796.87200001</v>
      </c>
      <c r="GE99" s="271">
        <v>71.737651280792974</v>
      </c>
      <c r="GF99" s="397">
        <v>112563680.85200001</v>
      </c>
      <c r="GG99" s="419">
        <v>133954000</v>
      </c>
      <c r="GH99" s="239">
        <v>141803594.84699997</v>
      </c>
      <c r="GI99" s="257">
        <v>0.87361316165500713</v>
      </c>
      <c r="GJ99" s="269">
        <v>0</v>
      </c>
      <c r="GK99" s="242">
        <v>141803594.84699997</v>
      </c>
      <c r="GL99" s="234">
        <v>101307642.99999999</v>
      </c>
      <c r="GM99" s="257">
        <v>71.442224796421144</v>
      </c>
      <c r="GN99" s="266">
        <v>31868330.080999993</v>
      </c>
      <c r="GO99" s="257">
        <v>22.473569951018916</v>
      </c>
      <c r="GP99" s="266">
        <v>133175973.08099997</v>
      </c>
      <c r="GQ99" s="271">
        <v>93.915794747440046</v>
      </c>
      <c r="GR99" s="397">
        <v>82297257.35423997</v>
      </c>
      <c r="GS99" s="419">
        <v>122015000</v>
      </c>
      <c r="GT99" s="239">
        <v>138551413.264</v>
      </c>
      <c r="GU99" s="257">
        <v>0.67051994024983319</v>
      </c>
      <c r="GV99" s="266">
        <v>0</v>
      </c>
      <c r="GW99" s="242">
        <v>138551413.264</v>
      </c>
      <c r="GX99" s="234">
        <v>95874463.004000008</v>
      </c>
      <c r="GY99" s="257">
        <v>69.1977517553848</v>
      </c>
      <c r="GZ99" s="266">
        <v>40282740.358000003</v>
      </c>
      <c r="HA99" s="257">
        <v>29.074218305694266</v>
      </c>
      <c r="HB99" s="266">
        <v>136157203.36200002</v>
      </c>
      <c r="HC99" s="271">
        <v>98.271970061079074</v>
      </c>
      <c r="HD99" s="397">
        <v>125230862.624</v>
      </c>
      <c r="HE99" s="419">
        <v>112558000</v>
      </c>
      <c r="HF99" s="239">
        <v>148549919.48099998</v>
      </c>
      <c r="HG99" s="257">
        <v>0.77451616353145625</v>
      </c>
      <c r="HH99" s="266">
        <v>0</v>
      </c>
      <c r="HI99" s="242">
        <v>117239431.08600001</v>
      </c>
      <c r="HJ99" s="234">
        <v>117239431.08600001</v>
      </c>
      <c r="HK99" s="257">
        <v>78.922581375747782</v>
      </c>
      <c r="HL99" s="266">
        <v>26710566.03899999</v>
      </c>
      <c r="HM99" s="257">
        <v>17.980868742521505</v>
      </c>
      <c r="HN99" s="266">
        <v>143949997.125</v>
      </c>
      <c r="HO99" s="271">
        <v>96.903450118269291</v>
      </c>
      <c r="HP99" s="397">
        <v>141256122.68700001</v>
      </c>
      <c r="HQ99" s="419">
        <v>96278000</v>
      </c>
      <c r="HR99" s="239">
        <v>149013167.46000001</v>
      </c>
      <c r="HS99" s="257">
        <v>0.72681402263221118</v>
      </c>
      <c r="HT99" s="266">
        <v>0</v>
      </c>
      <c r="HU99" s="242">
        <v>149013167.46000001</v>
      </c>
      <c r="HV99" s="234">
        <v>127880131.377</v>
      </c>
      <c r="HW99" s="257">
        <v>85.8180076007895</v>
      </c>
      <c r="HX99" s="266">
        <v>17643416.344999999</v>
      </c>
      <c r="HY99" s="257">
        <v>11.840172681206893</v>
      </c>
      <c r="HZ99" s="266">
        <v>145523547.722</v>
      </c>
      <c r="IA99" s="271">
        <v>97.658180281996394</v>
      </c>
      <c r="IB99" s="397">
        <v>116461812.28</v>
      </c>
      <c r="IC99" s="419">
        <v>117339000</v>
      </c>
      <c r="ID99" s="239">
        <v>146134450.12599999</v>
      </c>
      <c r="IE99" s="257">
        <v>0.60260499756559527</v>
      </c>
      <c r="IF99" s="266">
        <v>0</v>
      </c>
      <c r="IG99" s="242">
        <v>146134450.12599999</v>
      </c>
      <c r="IH99" s="234">
        <v>109260399.15700001</v>
      </c>
      <c r="II99" s="257">
        <v>74.767037521127662</v>
      </c>
      <c r="IJ99" s="266">
        <v>31897946.025999993</v>
      </c>
      <c r="IK99" s="257">
        <v>21.827807199806042</v>
      </c>
      <c r="IL99" s="266">
        <v>141158345.183</v>
      </c>
      <c r="IM99" s="271">
        <v>96.594844720933708</v>
      </c>
      <c r="IN99" s="397">
        <v>0</v>
      </c>
      <c r="IO99" s="419">
        <v>0</v>
      </c>
      <c r="IP99" s="239">
        <v>0</v>
      </c>
      <c r="IQ99" s="257">
        <v>0</v>
      </c>
      <c r="IR99" s="266">
        <v>0</v>
      </c>
      <c r="IS99" s="242">
        <v>0</v>
      </c>
      <c r="IT99" s="234">
        <v>0</v>
      </c>
      <c r="IU99" s="257">
        <v>0</v>
      </c>
      <c r="IV99" s="266">
        <v>0</v>
      </c>
      <c r="IW99" s="257">
        <v>0</v>
      </c>
      <c r="IX99" s="266">
        <v>0</v>
      </c>
      <c r="IY99" s="271">
        <v>0</v>
      </c>
    </row>
    <row r="100" spans="1:259" ht="14.1" customHeight="1" x14ac:dyDescent="0.2">
      <c r="A100" s="202">
        <v>404</v>
      </c>
      <c r="B100" s="254" t="s">
        <v>163</v>
      </c>
      <c r="C100" s="241">
        <v>0</v>
      </c>
      <c r="D100" s="240">
        <v>0</v>
      </c>
      <c r="E100" s="241">
        <v>0</v>
      </c>
      <c r="F100" s="212">
        <v>0</v>
      </c>
      <c r="G100" s="367">
        <v>0</v>
      </c>
      <c r="H100" s="234">
        <v>0</v>
      </c>
      <c r="I100" s="256">
        <v>0</v>
      </c>
      <c r="J100" s="212">
        <v>0</v>
      </c>
      <c r="K100" s="256">
        <v>0</v>
      </c>
      <c r="L100" s="212">
        <v>0</v>
      </c>
      <c r="M100" s="256">
        <v>0</v>
      </c>
      <c r="N100" s="241">
        <v>0</v>
      </c>
      <c r="O100" s="262">
        <v>0</v>
      </c>
      <c r="P100" s="241">
        <v>0</v>
      </c>
      <c r="Q100" s="367">
        <v>0</v>
      </c>
      <c r="R100" s="234">
        <v>0</v>
      </c>
      <c r="S100" s="256">
        <v>0</v>
      </c>
      <c r="T100" s="212">
        <v>0</v>
      </c>
      <c r="U100" s="256">
        <v>0</v>
      </c>
      <c r="V100" s="212">
        <v>0</v>
      </c>
      <c r="W100" s="256">
        <v>0</v>
      </c>
      <c r="X100" s="241">
        <v>0</v>
      </c>
      <c r="Y100" s="262">
        <v>0</v>
      </c>
      <c r="Z100" s="241">
        <v>0</v>
      </c>
      <c r="AA100" s="367">
        <v>0</v>
      </c>
      <c r="AB100" s="234">
        <v>0</v>
      </c>
      <c r="AC100" s="256">
        <v>0</v>
      </c>
      <c r="AD100" s="212">
        <v>0</v>
      </c>
      <c r="AE100" s="256">
        <v>0</v>
      </c>
      <c r="AF100" s="212">
        <v>0</v>
      </c>
      <c r="AG100" s="256">
        <v>0</v>
      </c>
      <c r="AH100" s="241">
        <v>0</v>
      </c>
      <c r="AI100" s="262">
        <v>0</v>
      </c>
      <c r="AJ100" s="241">
        <v>0</v>
      </c>
      <c r="AK100" s="367">
        <v>0</v>
      </c>
      <c r="AL100" s="234">
        <v>0</v>
      </c>
      <c r="AM100" s="256">
        <v>0</v>
      </c>
      <c r="AN100" s="212">
        <v>0</v>
      </c>
      <c r="AO100" s="256">
        <v>0</v>
      </c>
      <c r="AP100" s="212">
        <v>0</v>
      </c>
      <c r="AQ100" s="256">
        <v>0</v>
      </c>
      <c r="AR100" s="241">
        <v>0</v>
      </c>
      <c r="AS100" s="262">
        <v>0</v>
      </c>
      <c r="AT100" s="241">
        <v>0</v>
      </c>
      <c r="AU100" s="367">
        <v>0</v>
      </c>
      <c r="AV100" s="234">
        <v>0</v>
      </c>
      <c r="AW100" s="256">
        <v>0</v>
      </c>
      <c r="AX100" s="212">
        <v>0</v>
      </c>
      <c r="AY100" s="256">
        <v>0</v>
      </c>
      <c r="AZ100" s="212">
        <v>0</v>
      </c>
      <c r="BA100" s="256">
        <v>0</v>
      </c>
      <c r="BB100" s="241">
        <v>0</v>
      </c>
      <c r="BC100" s="262">
        <v>0</v>
      </c>
      <c r="BD100" s="241">
        <v>0</v>
      </c>
      <c r="BE100" s="367">
        <v>0</v>
      </c>
      <c r="BF100" s="234">
        <v>0</v>
      </c>
      <c r="BG100" s="256">
        <v>0</v>
      </c>
      <c r="BH100" s="212">
        <v>0</v>
      </c>
      <c r="BI100" s="256">
        <v>0</v>
      </c>
      <c r="BJ100" s="212">
        <v>0</v>
      </c>
      <c r="BK100" s="256">
        <v>0</v>
      </c>
      <c r="BL100" s="241">
        <v>36695672.283223338</v>
      </c>
      <c r="BM100" s="262">
        <v>90.474331544155362</v>
      </c>
      <c r="BN100" s="241">
        <v>40559207.961999997</v>
      </c>
      <c r="BO100" s="367">
        <v>0.51137094746601086</v>
      </c>
      <c r="BP100" s="234">
        <v>34269629.54157</v>
      </c>
      <c r="BQ100" s="256">
        <v>84.492847034087262</v>
      </c>
      <c r="BR100" s="212">
        <v>4103711.9956299961</v>
      </c>
      <c r="BS100" s="256">
        <v>10.117830701908114</v>
      </c>
      <c r="BT100" s="212">
        <v>38373341.537199996</v>
      </c>
      <c r="BU100" s="262">
        <v>94.610677735995381</v>
      </c>
      <c r="BV100" s="241">
        <v>35791399.910489999</v>
      </c>
      <c r="BW100" s="373">
        <v>85.285250846600633</v>
      </c>
      <c r="BX100" s="393">
        <v>38477500</v>
      </c>
      <c r="BY100" s="212">
        <v>41966693.601999998</v>
      </c>
      <c r="BZ100" s="269">
        <v>0.48723188679414864</v>
      </c>
      <c r="CA100" s="212">
        <v>0</v>
      </c>
      <c r="CB100" s="242">
        <v>41966693.601999998</v>
      </c>
      <c r="CC100" s="234">
        <v>35458836.152626671</v>
      </c>
      <c r="CD100" s="269">
        <v>84.492803957605119</v>
      </c>
      <c r="CE100" s="212">
        <v>332563.75786332786</v>
      </c>
      <c r="CF100" s="269">
        <v>0.79244688899551274</v>
      </c>
      <c r="CG100" s="212">
        <v>35791399.910489999</v>
      </c>
      <c r="CH100" s="274">
        <v>85.285250846600633</v>
      </c>
      <c r="CI100" s="241">
        <v>41463748.234486669</v>
      </c>
      <c r="CJ100" s="373">
        <v>88.195233908783578</v>
      </c>
      <c r="CK100" s="393">
        <v>40922763.420000002</v>
      </c>
      <c r="CL100" s="212">
        <v>47013592.908399999</v>
      </c>
      <c r="CM100" s="269">
        <v>0.44766443683539259</v>
      </c>
      <c r="CN100" s="212">
        <v>0</v>
      </c>
      <c r="CO100" s="242">
        <v>47013592.908399999</v>
      </c>
      <c r="CP100" s="234">
        <v>41782810.21204</v>
      </c>
      <c r="CQ100" s="269">
        <v>88.873892904650972</v>
      </c>
      <c r="CR100" s="212">
        <v>-319061.97755333036</v>
      </c>
      <c r="CS100" s="269">
        <v>-0.67865899586739098</v>
      </c>
      <c r="CT100" s="212">
        <v>41463748.234486669</v>
      </c>
      <c r="CU100" s="274">
        <v>88.195233908783578</v>
      </c>
      <c r="CV100" s="241">
        <v>43847534.573879994</v>
      </c>
      <c r="CW100" s="373">
        <v>92.339261466270344</v>
      </c>
      <c r="CX100" s="393">
        <v>42821911.899999999</v>
      </c>
      <c r="CY100" s="212">
        <v>47485255.868000001</v>
      </c>
      <c r="CZ100" s="269">
        <v>0.55064882269840409</v>
      </c>
      <c r="DA100" s="212">
        <v>0</v>
      </c>
      <c r="DB100" s="242">
        <v>47485255.868000001</v>
      </c>
      <c r="DC100" s="234">
        <v>42749853.837290004</v>
      </c>
      <c r="DD100" s="269">
        <v>90.027637117775001</v>
      </c>
      <c r="DE100" s="212">
        <v>4418856.597860002</v>
      </c>
      <c r="DF100" s="269">
        <v>9.3057445244553065</v>
      </c>
      <c r="DG100" s="212">
        <v>47168710.435150005</v>
      </c>
      <c r="DH100" s="274">
        <v>99.333381642230307</v>
      </c>
      <c r="DI100" s="241">
        <v>52664479.309</v>
      </c>
      <c r="DJ100" s="373">
        <v>90.30270383878559</v>
      </c>
      <c r="DK100" s="393">
        <v>41671402.899999999</v>
      </c>
      <c r="DL100" s="212">
        <v>58319936.246999994</v>
      </c>
      <c r="DM100" s="269">
        <v>0.53678338083196886</v>
      </c>
      <c r="DN100" s="212">
        <v>0</v>
      </c>
      <c r="DO100" s="242">
        <v>58319936.246999994</v>
      </c>
      <c r="DP100" s="234">
        <v>49484057.954999998</v>
      </c>
      <c r="DQ100" s="269">
        <v>84.849300495498198</v>
      </c>
      <c r="DR100" s="212">
        <v>8447849.4419999979</v>
      </c>
      <c r="DS100" s="269">
        <v>14.48535438417006</v>
      </c>
      <c r="DT100" s="212">
        <v>57931907.397</v>
      </c>
      <c r="DU100" s="274">
        <v>99.334654879668264</v>
      </c>
      <c r="DV100" s="241">
        <v>61746369.96314621</v>
      </c>
      <c r="DW100" s="373">
        <v>92.305453958118093</v>
      </c>
      <c r="DX100" s="393">
        <v>59750798.979999997</v>
      </c>
      <c r="DY100" s="212">
        <v>66893522.556999996</v>
      </c>
      <c r="DZ100" s="269">
        <v>0.47375262212999147</v>
      </c>
      <c r="EA100" s="212">
        <v>0</v>
      </c>
      <c r="EB100" s="242">
        <v>66893522.556999996</v>
      </c>
      <c r="EC100" s="234">
        <v>59444791.369999997</v>
      </c>
      <c r="ED100" s="269">
        <v>88.864794523785278</v>
      </c>
      <c r="EE100" s="212">
        <v>7286925.8260000013</v>
      </c>
      <c r="EF100" s="269">
        <v>10.893320530086914</v>
      </c>
      <c r="EG100" s="212">
        <v>66731717.195999995</v>
      </c>
      <c r="EH100" s="274">
        <v>99.758115053872174</v>
      </c>
      <c r="EI100" s="241">
        <v>65455830.335170001</v>
      </c>
      <c r="EJ100" s="373">
        <v>88.373468896980825</v>
      </c>
      <c r="EK100" s="393">
        <v>65419025.468999997</v>
      </c>
      <c r="EL100" s="212">
        <v>74067286.429000005</v>
      </c>
      <c r="EM100" s="269">
        <v>0.47267096464027536</v>
      </c>
      <c r="EN100" s="212">
        <v>0</v>
      </c>
      <c r="EO100" s="242">
        <v>74067286.429000005</v>
      </c>
      <c r="EP100" s="234">
        <v>63300256.618149996</v>
      </c>
      <c r="EQ100" s="269">
        <v>85.463177699683712</v>
      </c>
      <c r="ER100" s="212">
        <v>9899435.4524599984</v>
      </c>
      <c r="ES100" s="269">
        <v>13.365462581040385</v>
      </c>
      <c r="ET100" s="212">
        <v>73199692.070609987</v>
      </c>
      <c r="EU100" s="274">
        <v>98.828640280724088</v>
      </c>
      <c r="EV100" s="397">
        <v>68863464.510000005</v>
      </c>
      <c r="EW100" s="419">
        <v>75736705.276000008</v>
      </c>
      <c r="EX100" s="239">
        <v>86074259.244000018</v>
      </c>
      <c r="EY100" s="257">
        <v>0.50594924743304626</v>
      </c>
      <c r="EZ100" s="269">
        <v>0</v>
      </c>
      <c r="FA100" s="212">
        <v>86074259.244000018</v>
      </c>
      <c r="FB100" s="242">
        <v>69345045.027999997</v>
      </c>
      <c r="FC100" s="260">
        <v>80.5642077399973</v>
      </c>
      <c r="FD100" s="269">
        <v>16618772.973000005</v>
      </c>
      <c r="FE100" s="257">
        <v>19.307483002426711</v>
      </c>
      <c r="FF100" s="269">
        <v>85963818.001000002</v>
      </c>
      <c r="FG100" s="271">
        <v>99.871690742424008</v>
      </c>
      <c r="FH100" s="397">
        <v>86271817.278999984</v>
      </c>
      <c r="FI100" s="419">
        <v>88758218.754200011</v>
      </c>
      <c r="FJ100" s="239">
        <v>109346654.6382</v>
      </c>
      <c r="FK100" s="257">
        <v>0.56508061596947157</v>
      </c>
      <c r="FL100" s="269">
        <v>0</v>
      </c>
      <c r="FM100" s="212">
        <v>109346654.6382</v>
      </c>
      <c r="FN100" s="242">
        <v>83916617.811000004</v>
      </c>
      <c r="FO100" s="260">
        <v>76.743653556351163</v>
      </c>
      <c r="FP100" s="269">
        <v>24717081.878000006</v>
      </c>
      <c r="FQ100" s="257">
        <v>22.604332944416527</v>
      </c>
      <c r="FR100" s="269">
        <v>108633699.68900001</v>
      </c>
      <c r="FS100" s="271">
        <v>99.347986500767689</v>
      </c>
      <c r="FT100" s="397">
        <v>97122500.540999994</v>
      </c>
      <c r="FU100" s="419">
        <v>102450000</v>
      </c>
      <c r="FV100" s="239">
        <v>125015155.81300001</v>
      </c>
      <c r="FW100" s="257">
        <v>0.78626752706378933</v>
      </c>
      <c r="FX100" s="269">
        <v>0</v>
      </c>
      <c r="FY100" s="212">
        <v>125015155.81300001</v>
      </c>
      <c r="FZ100" s="427">
        <v>91418562.629999995</v>
      </c>
      <c r="GA100" s="260">
        <v>73.125983834108538</v>
      </c>
      <c r="GB100" s="269">
        <v>33340980.739000004</v>
      </c>
      <c r="GC100" s="257">
        <v>26.669551001377833</v>
      </c>
      <c r="GD100" s="269">
        <v>124759543.369</v>
      </c>
      <c r="GE100" s="271">
        <v>99.795534835486393</v>
      </c>
      <c r="GF100" s="397">
        <v>96816309.849999979</v>
      </c>
      <c r="GG100" s="419">
        <v>113447000.001</v>
      </c>
      <c r="GH100" s="239">
        <v>125325642.67899999</v>
      </c>
      <c r="GI100" s="257">
        <v>0.77209700540651127</v>
      </c>
      <c r="GJ100" s="269">
        <v>0</v>
      </c>
      <c r="GK100" s="242">
        <v>125325642.67899999</v>
      </c>
      <c r="GL100" s="234">
        <v>93534380.313000008</v>
      </c>
      <c r="GM100" s="257">
        <v>74.633074535729435</v>
      </c>
      <c r="GN100" s="266">
        <v>31423340.936000012</v>
      </c>
      <c r="GO100" s="257">
        <v>25.073353117753783</v>
      </c>
      <c r="GP100" s="266">
        <v>124957721.24900001</v>
      </c>
      <c r="GQ100" s="271">
        <v>99.706427653483217</v>
      </c>
      <c r="GR100" s="397">
        <v>84123235.564839974</v>
      </c>
      <c r="GS100" s="419">
        <v>119923999.86230001</v>
      </c>
      <c r="GT100" s="239">
        <v>126729774.17629999</v>
      </c>
      <c r="GU100" s="257">
        <v>0.61330908582400323</v>
      </c>
      <c r="GV100" s="266">
        <v>0</v>
      </c>
      <c r="GW100" s="242">
        <v>126729774.17629999</v>
      </c>
      <c r="GX100" s="234">
        <v>85288120.824000001</v>
      </c>
      <c r="GY100" s="257">
        <v>67.299197349907317</v>
      </c>
      <c r="GZ100" s="266">
        <v>38575696.965999991</v>
      </c>
      <c r="HA100" s="257">
        <v>30.439332206443808</v>
      </c>
      <c r="HB100" s="266">
        <v>123863817.78999999</v>
      </c>
      <c r="HC100" s="271">
        <v>97.738529556351111</v>
      </c>
      <c r="HD100" s="397">
        <v>112458921.39300004</v>
      </c>
      <c r="HE100" s="419">
        <v>99142000</v>
      </c>
      <c r="HF100" s="239">
        <v>132592504.31899999</v>
      </c>
      <c r="HG100" s="257">
        <v>0.69131668409497149</v>
      </c>
      <c r="HH100" s="266">
        <v>0</v>
      </c>
      <c r="HI100" s="242">
        <v>108758157.78200001</v>
      </c>
      <c r="HJ100" s="234">
        <v>108758157.78200001</v>
      </c>
      <c r="HK100" s="257">
        <v>82.024363549497707</v>
      </c>
      <c r="HL100" s="266">
        <v>22463171.208000004</v>
      </c>
      <c r="HM100" s="257">
        <v>16.94150911725492</v>
      </c>
      <c r="HN100" s="266">
        <v>131221328.99000001</v>
      </c>
      <c r="HO100" s="271">
        <v>98.965872666752631</v>
      </c>
      <c r="HP100" s="397">
        <v>126698692.66216999</v>
      </c>
      <c r="HQ100" s="419">
        <v>104265000</v>
      </c>
      <c r="HR100" s="239">
        <v>134548400.88100001</v>
      </c>
      <c r="HS100" s="257">
        <v>0.65626190054178568</v>
      </c>
      <c r="HT100" s="266">
        <v>0</v>
      </c>
      <c r="HU100" s="242">
        <v>134548400.88100001</v>
      </c>
      <c r="HV100" s="234">
        <v>114668247.96600001</v>
      </c>
      <c r="HW100" s="257">
        <v>85.224534230932406</v>
      </c>
      <c r="HX100" s="266">
        <v>19236489.103999987</v>
      </c>
      <c r="HY100" s="257">
        <v>14.297077466579115</v>
      </c>
      <c r="HZ100" s="266">
        <v>133904737.06999999</v>
      </c>
      <c r="IA100" s="271">
        <v>99.521611697511517</v>
      </c>
      <c r="IB100" s="397">
        <v>123004678.72</v>
      </c>
      <c r="IC100" s="419">
        <v>121435000</v>
      </c>
      <c r="ID100" s="239">
        <v>154407115.20399779</v>
      </c>
      <c r="IE100" s="257">
        <v>0.6367184411436807</v>
      </c>
      <c r="IF100" s="266">
        <v>0</v>
      </c>
      <c r="IG100" s="242">
        <v>154407115.20399779</v>
      </c>
      <c r="IH100" s="234">
        <v>113991928.85250001</v>
      </c>
      <c r="II100" s="257">
        <v>73.825567365789766</v>
      </c>
      <c r="IJ100" s="266">
        <v>34646324.712999985</v>
      </c>
      <c r="IK100" s="257">
        <v>22.438295454990111</v>
      </c>
      <c r="IL100" s="266">
        <v>148638253.56549999</v>
      </c>
      <c r="IM100" s="271">
        <v>96.263862820779877</v>
      </c>
      <c r="IN100" s="397">
        <v>0</v>
      </c>
      <c r="IO100" s="419">
        <v>0</v>
      </c>
      <c r="IP100" s="239">
        <v>0</v>
      </c>
      <c r="IQ100" s="257">
        <v>0</v>
      </c>
      <c r="IR100" s="266">
        <v>0</v>
      </c>
      <c r="IS100" s="242">
        <v>0</v>
      </c>
      <c r="IT100" s="234">
        <v>0</v>
      </c>
      <c r="IU100" s="257">
        <v>0</v>
      </c>
      <c r="IV100" s="266">
        <v>0</v>
      </c>
      <c r="IW100" s="257">
        <v>0</v>
      </c>
      <c r="IX100" s="266">
        <v>0</v>
      </c>
      <c r="IY100" s="271">
        <v>0</v>
      </c>
    </row>
    <row r="101" spans="1:259" ht="14.1" customHeight="1" x14ac:dyDescent="0.2">
      <c r="A101" s="202">
        <v>405</v>
      </c>
      <c r="B101" s="254" t="s">
        <v>164</v>
      </c>
      <c r="C101" s="241">
        <v>0</v>
      </c>
      <c r="D101" s="240">
        <v>0</v>
      </c>
      <c r="E101" s="241">
        <v>0</v>
      </c>
      <c r="F101" s="212">
        <v>0</v>
      </c>
      <c r="G101" s="367">
        <v>0</v>
      </c>
      <c r="H101" s="234">
        <v>0</v>
      </c>
      <c r="I101" s="256">
        <v>0</v>
      </c>
      <c r="J101" s="212">
        <v>0</v>
      </c>
      <c r="K101" s="256">
        <v>0</v>
      </c>
      <c r="L101" s="212">
        <v>0</v>
      </c>
      <c r="M101" s="256">
        <v>0</v>
      </c>
      <c r="N101" s="241">
        <v>0</v>
      </c>
      <c r="O101" s="262">
        <v>0</v>
      </c>
      <c r="P101" s="241">
        <v>0</v>
      </c>
      <c r="Q101" s="367">
        <v>0</v>
      </c>
      <c r="R101" s="234">
        <v>0</v>
      </c>
      <c r="S101" s="256">
        <v>0</v>
      </c>
      <c r="T101" s="212">
        <v>0</v>
      </c>
      <c r="U101" s="256">
        <v>0</v>
      </c>
      <c r="V101" s="212">
        <v>0</v>
      </c>
      <c r="W101" s="256">
        <v>0</v>
      </c>
      <c r="X101" s="241">
        <v>0</v>
      </c>
      <c r="Y101" s="262">
        <v>0</v>
      </c>
      <c r="Z101" s="241">
        <v>0</v>
      </c>
      <c r="AA101" s="367">
        <v>0</v>
      </c>
      <c r="AB101" s="234">
        <v>0</v>
      </c>
      <c r="AC101" s="256">
        <v>0</v>
      </c>
      <c r="AD101" s="212">
        <v>0</v>
      </c>
      <c r="AE101" s="256">
        <v>0</v>
      </c>
      <c r="AF101" s="212">
        <v>0</v>
      </c>
      <c r="AG101" s="256">
        <v>0</v>
      </c>
      <c r="AH101" s="241">
        <v>0</v>
      </c>
      <c r="AI101" s="262">
        <v>0</v>
      </c>
      <c r="AJ101" s="241">
        <v>0</v>
      </c>
      <c r="AK101" s="367">
        <v>0</v>
      </c>
      <c r="AL101" s="234">
        <v>0</v>
      </c>
      <c r="AM101" s="256">
        <v>0</v>
      </c>
      <c r="AN101" s="212">
        <v>0</v>
      </c>
      <c r="AO101" s="256">
        <v>0</v>
      </c>
      <c r="AP101" s="212">
        <v>0</v>
      </c>
      <c r="AQ101" s="256">
        <v>0</v>
      </c>
      <c r="AR101" s="241">
        <v>0</v>
      </c>
      <c r="AS101" s="262">
        <v>0</v>
      </c>
      <c r="AT101" s="241">
        <v>0</v>
      </c>
      <c r="AU101" s="367">
        <v>0</v>
      </c>
      <c r="AV101" s="234">
        <v>0</v>
      </c>
      <c r="AW101" s="256">
        <v>0</v>
      </c>
      <c r="AX101" s="212">
        <v>0</v>
      </c>
      <c r="AY101" s="256">
        <v>0</v>
      </c>
      <c r="AZ101" s="212">
        <v>0</v>
      </c>
      <c r="BA101" s="256">
        <v>0</v>
      </c>
      <c r="BB101" s="241">
        <v>0</v>
      </c>
      <c r="BC101" s="262">
        <v>0</v>
      </c>
      <c r="BD101" s="241">
        <v>0</v>
      </c>
      <c r="BE101" s="367">
        <v>0</v>
      </c>
      <c r="BF101" s="234">
        <v>0</v>
      </c>
      <c r="BG101" s="256">
        <v>0</v>
      </c>
      <c r="BH101" s="212">
        <v>0</v>
      </c>
      <c r="BI101" s="256">
        <v>0</v>
      </c>
      <c r="BJ101" s="212">
        <v>0</v>
      </c>
      <c r="BK101" s="256">
        <v>0</v>
      </c>
      <c r="BL101" s="241">
        <v>21637594.971000001</v>
      </c>
      <c r="BM101" s="262">
        <v>89.639330202060734</v>
      </c>
      <c r="BN101" s="241">
        <v>24138505.857000001</v>
      </c>
      <c r="BO101" s="367">
        <v>0.30433855173091168</v>
      </c>
      <c r="BP101" s="234">
        <v>19950081.82</v>
      </c>
      <c r="BQ101" s="256">
        <v>82.64837077401215</v>
      </c>
      <c r="BR101" s="212">
        <v>3187435.9450000003</v>
      </c>
      <c r="BS101" s="256">
        <v>13.204777312576146</v>
      </c>
      <c r="BT101" s="212">
        <v>23137517.765000001</v>
      </c>
      <c r="BU101" s="262">
        <v>95.853148086588305</v>
      </c>
      <c r="BV101" s="241">
        <v>20007819.057</v>
      </c>
      <c r="BW101" s="373">
        <v>82.723846573400053</v>
      </c>
      <c r="BX101" s="393">
        <v>23131787.774999999</v>
      </c>
      <c r="BY101" s="212">
        <v>24186277.458999999</v>
      </c>
      <c r="BZ101" s="269">
        <v>0.28080185950874514</v>
      </c>
      <c r="CA101" s="212">
        <v>0</v>
      </c>
      <c r="CB101" s="242">
        <v>24186277.458999999</v>
      </c>
      <c r="CC101" s="234">
        <v>19816591.6457</v>
      </c>
      <c r="CD101" s="269">
        <v>81.933202326371273</v>
      </c>
      <c r="CE101" s="212">
        <v>191227.4112999998</v>
      </c>
      <c r="CF101" s="269">
        <v>0.79064424702877056</v>
      </c>
      <c r="CG101" s="212">
        <v>20007819.057</v>
      </c>
      <c r="CH101" s="274">
        <v>82.723846573400053</v>
      </c>
      <c r="CI101" s="241">
        <v>24900604.914749999</v>
      </c>
      <c r="CJ101" s="373">
        <v>94.300295134832993</v>
      </c>
      <c r="CK101" s="393">
        <v>23178568.149999999</v>
      </c>
      <c r="CL101" s="212">
        <v>26405648.973999999</v>
      </c>
      <c r="CM101" s="269">
        <v>0.2514351540893765</v>
      </c>
      <c r="CN101" s="212">
        <v>0</v>
      </c>
      <c r="CO101" s="242">
        <v>26405648.973999999</v>
      </c>
      <c r="CP101" s="234">
        <v>22978020.326000001</v>
      </c>
      <c r="CQ101" s="269">
        <v>87.019335705875008</v>
      </c>
      <c r="CR101" s="212">
        <v>1922584.5887499973</v>
      </c>
      <c r="CS101" s="269">
        <v>7.2809594289579742</v>
      </c>
      <c r="CT101" s="212">
        <v>24900604.914749999</v>
      </c>
      <c r="CU101" s="274">
        <v>94.300295134832993</v>
      </c>
      <c r="CV101" s="241">
        <v>26067976.174999997</v>
      </c>
      <c r="CW101" s="373">
        <v>96.333523324195369</v>
      </c>
      <c r="CX101" s="393">
        <v>23371755.706</v>
      </c>
      <c r="CY101" s="212">
        <v>27060129.512000002</v>
      </c>
      <c r="CZ101" s="269">
        <v>0.3137948440094766</v>
      </c>
      <c r="DA101" s="212">
        <v>0</v>
      </c>
      <c r="DB101" s="242">
        <v>27060129.512000002</v>
      </c>
      <c r="DC101" s="234">
        <v>23709944.041999999</v>
      </c>
      <c r="DD101" s="269">
        <v>87.619477325434318</v>
      </c>
      <c r="DE101" s="212">
        <v>2578869.6820000014</v>
      </c>
      <c r="DF101" s="269">
        <v>9.5301453781157406</v>
      </c>
      <c r="DG101" s="212">
        <v>26288813.723999999</v>
      </c>
      <c r="DH101" s="274">
        <v>97.149622703550037</v>
      </c>
      <c r="DI101" s="241">
        <v>43820586.645000003</v>
      </c>
      <c r="DJ101" s="373">
        <v>87.301502881159195</v>
      </c>
      <c r="DK101" s="393">
        <v>28538098.642000001</v>
      </c>
      <c r="DL101" s="212">
        <v>50194538.696000002</v>
      </c>
      <c r="DM101" s="269">
        <v>0.46199629002382453</v>
      </c>
      <c r="DN101" s="212">
        <v>0</v>
      </c>
      <c r="DO101" s="242">
        <v>50194538.696000002</v>
      </c>
      <c r="DP101" s="234">
        <v>35553255.772</v>
      </c>
      <c r="DQ101" s="269">
        <v>70.830924430496339</v>
      </c>
      <c r="DR101" s="212">
        <v>11064713.368999999</v>
      </c>
      <c r="DS101" s="269">
        <v>22.04365984118855</v>
      </c>
      <c r="DT101" s="212">
        <v>46617969.141000003</v>
      </c>
      <c r="DU101" s="274">
        <v>92.874584271684895</v>
      </c>
      <c r="DV101" s="241">
        <v>51571538.969572999</v>
      </c>
      <c r="DW101" s="373">
        <v>82.8266493813056</v>
      </c>
      <c r="DX101" s="393">
        <v>55085227.042999998</v>
      </c>
      <c r="DY101" s="212">
        <v>62264427.397</v>
      </c>
      <c r="DZ101" s="269">
        <v>0.44096849167445218</v>
      </c>
      <c r="EA101" s="212">
        <v>0</v>
      </c>
      <c r="EB101" s="242">
        <v>62264427.397</v>
      </c>
      <c r="EC101" s="234">
        <v>47888484.908999994</v>
      </c>
      <c r="ED101" s="269">
        <v>76.911467608400969</v>
      </c>
      <c r="EE101" s="212">
        <v>12965970.479999999</v>
      </c>
      <c r="EF101" s="269">
        <v>20.824041948267752</v>
      </c>
      <c r="EG101" s="212">
        <v>60854455.388999991</v>
      </c>
      <c r="EH101" s="274">
        <v>97.735509556668717</v>
      </c>
      <c r="EI101" s="241">
        <v>46334003.822449997</v>
      </c>
      <c r="EJ101" s="373">
        <v>77.533561623655714</v>
      </c>
      <c r="EK101" s="393">
        <v>62502206.950999998</v>
      </c>
      <c r="EL101" s="212">
        <v>59759932.153449997</v>
      </c>
      <c r="EM101" s="269">
        <v>0.38136654034012218</v>
      </c>
      <c r="EN101" s="212">
        <v>0</v>
      </c>
      <c r="EO101" s="242">
        <v>59759932.153449997</v>
      </c>
      <c r="EP101" s="234">
        <v>45346166.577509999</v>
      </c>
      <c r="EQ101" s="269">
        <v>75.880552308980697</v>
      </c>
      <c r="ER101" s="212">
        <v>12136512.961999999</v>
      </c>
      <c r="ES101" s="269">
        <v>20.308779686757639</v>
      </c>
      <c r="ET101" s="212">
        <v>57482679.539509997</v>
      </c>
      <c r="EU101" s="274">
        <v>96.189331995738343</v>
      </c>
      <c r="EV101" s="397">
        <v>51726173.678999998</v>
      </c>
      <c r="EW101" s="419">
        <v>73251990.512000009</v>
      </c>
      <c r="EX101" s="239">
        <v>73587891.221000001</v>
      </c>
      <c r="EY101" s="257">
        <v>0.43255368690315088</v>
      </c>
      <c r="EZ101" s="269">
        <v>0</v>
      </c>
      <c r="FA101" s="212">
        <v>73587891.221000001</v>
      </c>
      <c r="FB101" s="242">
        <v>47565626.535000004</v>
      </c>
      <c r="FC101" s="260">
        <v>64.63784427814403</v>
      </c>
      <c r="FD101" s="269">
        <v>18267285.092999995</v>
      </c>
      <c r="FE101" s="257">
        <v>24.823764874766521</v>
      </c>
      <c r="FF101" s="269">
        <v>65832911.627999999</v>
      </c>
      <c r="FG101" s="271">
        <v>89.461609152910555</v>
      </c>
      <c r="FH101" s="397">
        <v>69646067.01199998</v>
      </c>
      <c r="FI101" s="419">
        <v>58910577.297000006</v>
      </c>
      <c r="FJ101" s="239">
        <v>87166003.846000001</v>
      </c>
      <c r="FK101" s="257">
        <v>0.45045565690024875</v>
      </c>
      <c r="FL101" s="269">
        <v>0</v>
      </c>
      <c r="FM101" s="212">
        <v>87166003.846000001</v>
      </c>
      <c r="FN101" s="242">
        <v>65203287.476999998</v>
      </c>
      <c r="FO101" s="260">
        <v>74.803575476739198</v>
      </c>
      <c r="FP101" s="269">
        <v>17188781.149</v>
      </c>
      <c r="FQ101" s="257">
        <v>19.719592949756159</v>
      </c>
      <c r="FR101" s="269">
        <v>82392068.626000002</v>
      </c>
      <c r="FS101" s="271">
        <v>94.52316842649536</v>
      </c>
      <c r="FT101" s="397">
        <v>80785002.287999988</v>
      </c>
      <c r="FU101" s="419">
        <v>83290000.001900002</v>
      </c>
      <c r="FV101" s="239">
        <v>105000435.04090001</v>
      </c>
      <c r="FW101" s="257">
        <v>0.66038738953957654</v>
      </c>
      <c r="FX101" s="269">
        <v>0</v>
      </c>
      <c r="FY101" s="212">
        <v>105000435.04090001</v>
      </c>
      <c r="FZ101" s="427">
        <v>75905226.961999997</v>
      </c>
      <c r="GA101" s="260">
        <v>72.29039282783279</v>
      </c>
      <c r="GB101" s="269">
        <v>25224894.795000013</v>
      </c>
      <c r="GC101" s="257">
        <v>24.023609792830243</v>
      </c>
      <c r="GD101" s="269">
        <v>101130121.75700001</v>
      </c>
      <c r="GE101" s="271">
        <v>96.314002620663032</v>
      </c>
      <c r="GF101" s="397">
        <v>79669458.023000002</v>
      </c>
      <c r="GG101" s="419">
        <v>102021000</v>
      </c>
      <c r="GH101" s="239">
        <v>113092821.677</v>
      </c>
      <c r="GI101" s="257">
        <v>0.69673394114112686</v>
      </c>
      <c r="GJ101" s="269">
        <v>0</v>
      </c>
      <c r="GK101" s="242">
        <v>113092821.677</v>
      </c>
      <c r="GL101" s="234">
        <v>76600620.076999992</v>
      </c>
      <c r="GM101" s="257">
        <v>67.73252178266101</v>
      </c>
      <c r="GN101" s="266">
        <v>32688044.827000007</v>
      </c>
      <c r="GO101" s="257">
        <v>28.903730884316474</v>
      </c>
      <c r="GP101" s="266">
        <v>109288664.904</v>
      </c>
      <c r="GQ101" s="271">
        <v>96.636252666977484</v>
      </c>
      <c r="GR101" s="397">
        <v>102326630.24812001</v>
      </c>
      <c r="GS101" s="419">
        <v>114685000</v>
      </c>
      <c r="GT101" s="239">
        <v>116182812.95299999</v>
      </c>
      <c r="GU101" s="257">
        <v>0.56226703837993042</v>
      </c>
      <c r="GV101" s="266">
        <v>0</v>
      </c>
      <c r="GW101" s="242">
        <v>116182812.95299999</v>
      </c>
      <c r="GX101" s="234">
        <v>79675949.728</v>
      </c>
      <c r="GY101" s="257">
        <v>68.578086295975382</v>
      </c>
      <c r="GZ101" s="266">
        <v>34051383.016999997</v>
      </c>
      <c r="HA101" s="257">
        <v>29.308451182684802</v>
      </c>
      <c r="HB101" s="266">
        <v>113727332.745</v>
      </c>
      <c r="HC101" s="271">
        <v>97.886537478660188</v>
      </c>
      <c r="HD101" s="397">
        <v>105624162.26000002</v>
      </c>
      <c r="HE101" s="419">
        <v>84918000</v>
      </c>
      <c r="HF101" s="239">
        <v>128081652.70899999</v>
      </c>
      <c r="HG101" s="257">
        <v>0.66779780575802461</v>
      </c>
      <c r="HH101" s="266">
        <v>0</v>
      </c>
      <c r="HI101" s="242">
        <v>103670412.377</v>
      </c>
      <c r="HJ101" s="234">
        <v>103670412.377</v>
      </c>
      <c r="HK101" s="257">
        <v>80.940876530175615</v>
      </c>
      <c r="HL101" s="266">
        <v>12713724.366999999</v>
      </c>
      <c r="HM101" s="257">
        <v>9.9262650802027288</v>
      </c>
      <c r="HN101" s="266">
        <v>116384136.744</v>
      </c>
      <c r="HO101" s="271">
        <v>90.867141610378326</v>
      </c>
      <c r="HP101" s="397">
        <v>113351892.47092001</v>
      </c>
      <c r="HQ101" s="419">
        <v>77694000</v>
      </c>
      <c r="HR101" s="239">
        <v>111641624.552</v>
      </c>
      <c r="HS101" s="257">
        <v>0.54453374568804802</v>
      </c>
      <c r="HT101" s="266">
        <v>0</v>
      </c>
      <c r="HU101" s="242">
        <v>111641624.552</v>
      </c>
      <c r="HV101" s="234">
        <v>102263792.53200001</v>
      </c>
      <c r="HW101" s="257">
        <v>91.600057722528021</v>
      </c>
      <c r="HX101" s="266">
        <v>5978302.6832299978</v>
      </c>
      <c r="HY101" s="257">
        <v>5.3549047742900289</v>
      </c>
      <c r="HZ101" s="266">
        <v>108242095.21523</v>
      </c>
      <c r="IA101" s="271">
        <v>96.954962496818041</v>
      </c>
      <c r="IB101" s="397">
        <v>116553208.68744999</v>
      </c>
      <c r="IC101" s="419">
        <v>96086000</v>
      </c>
      <c r="ID101" s="239">
        <v>123951912.134</v>
      </c>
      <c r="IE101" s="257">
        <v>0.51113232810851428</v>
      </c>
      <c r="IF101" s="266">
        <v>0</v>
      </c>
      <c r="IG101" s="242">
        <v>123951912.134</v>
      </c>
      <c r="IH101" s="234">
        <v>107171706.60264</v>
      </c>
      <c r="II101" s="257">
        <v>86.462326201777742</v>
      </c>
      <c r="IJ101" s="266">
        <v>7630842.0550500005</v>
      </c>
      <c r="IK101" s="257">
        <v>6.1562923263342384</v>
      </c>
      <c r="IL101" s="266">
        <v>114802548.65769</v>
      </c>
      <c r="IM101" s="271">
        <v>92.618618528111966</v>
      </c>
      <c r="IN101" s="397">
        <v>0</v>
      </c>
      <c r="IO101" s="419">
        <v>0</v>
      </c>
      <c r="IP101" s="239">
        <v>0</v>
      </c>
      <c r="IQ101" s="257">
        <v>0</v>
      </c>
      <c r="IR101" s="266">
        <v>0</v>
      </c>
      <c r="IS101" s="242">
        <v>0</v>
      </c>
      <c r="IT101" s="234">
        <v>0</v>
      </c>
      <c r="IU101" s="257">
        <v>0</v>
      </c>
      <c r="IV101" s="266">
        <v>0</v>
      </c>
      <c r="IW101" s="257">
        <v>0</v>
      </c>
      <c r="IX101" s="266">
        <v>0</v>
      </c>
      <c r="IY101" s="271">
        <v>0</v>
      </c>
    </row>
    <row r="102" spans="1:259" ht="14.1" customHeight="1" x14ac:dyDescent="0.2">
      <c r="A102" s="202">
        <v>406</v>
      </c>
      <c r="B102" s="254" t="s">
        <v>279</v>
      </c>
      <c r="C102" s="241">
        <v>0</v>
      </c>
      <c r="D102" s="240">
        <v>0</v>
      </c>
      <c r="E102" s="241">
        <v>0</v>
      </c>
      <c r="F102" s="212">
        <v>0</v>
      </c>
      <c r="G102" s="367">
        <v>0</v>
      </c>
      <c r="H102" s="234">
        <v>0</v>
      </c>
      <c r="I102" s="256">
        <v>0</v>
      </c>
      <c r="J102" s="212">
        <v>0</v>
      </c>
      <c r="K102" s="256">
        <v>0</v>
      </c>
      <c r="L102" s="212">
        <v>0</v>
      </c>
      <c r="M102" s="256">
        <v>0</v>
      </c>
      <c r="N102" s="241">
        <v>0</v>
      </c>
      <c r="O102" s="262">
        <v>0</v>
      </c>
      <c r="P102" s="241">
        <v>0</v>
      </c>
      <c r="Q102" s="367">
        <v>0</v>
      </c>
      <c r="R102" s="234">
        <v>0</v>
      </c>
      <c r="S102" s="256">
        <v>0</v>
      </c>
      <c r="T102" s="212">
        <v>0</v>
      </c>
      <c r="U102" s="256">
        <v>0</v>
      </c>
      <c r="V102" s="212">
        <v>0</v>
      </c>
      <c r="W102" s="256">
        <v>0</v>
      </c>
      <c r="X102" s="241">
        <v>0</v>
      </c>
      <c r="Y102" s="262">
        <v>0</v>
      </c>
      <c r="Z102" s="241">
        <v>0</v>
      </c>
      <c r="AA102" s="367">
        <v>0</v>
      </c>
      <c r="AB102" s="234">
        <v>0</v>
      </c>
      <c r="AC102" s="256">
        <v>0</v>
      </c>
      <c r="AD102" s="212">
        <v>0</v>
      </c>
      <c r="AE102" s="256">
        <v>0</v>
      </c>
      <c r="AF102" s="212">
        <v>0</v>
      </c>
      <c r="AG102" s="256">
        <v>0</v>
      </c>
      <c r="AH102" s="241">
        <v>0</v>
      </c>
      <c r="AI102" s="262">
        <v>0</v>
      </c>
      <c r="AJ102" s="241">
        <v>0</v>
      </c>
      <c r="AK102" s="367">
        <v>0</v>
      </c>
      <c r="AL102" s="234">
        <v>0</v>
      </c>
      <c r="AM102" s="256">
        <v>0</v>
      </c>
      <c r="AN102" s="212">
        <v>0</v>
      </c>
      <c r="AO102" s="256">
        <v>0</v>
      </c>
      <c r="AP102" s="212">
        <v>0</v>
      </c>
      <c r="AQ102" s="256">
        <v>0</v>
      </c>
      <c r="AR102" s="241">
        <v>0</v>
      </c>
      <c r="AS102" s="262">
        <v>0</v>
      </c>
      <c r="AT102" s="241">
        <v>0</v>
      </c>
      <c r="AU102" s="367">
        <v>0</v>
      </c>
      <c r="AV102" s="234">
        <v>0</v>
      </c>
      <c r="AW102" s="256">
        <v>0</v>
      </c>
      <c r="AX102" s="212">
        <v>0</v>
      </c>
      <c r="AY102" s="256">
        <v>0</v>
      </c>
      <c r="AZ102" s="212">
        <v>0</v>
      </c>
      <c r="BA102" s="256">
        <v>0</v>
      </c>
      <c r="BB102" s="241">
        <v>0</v>
      </c>
      <c r="BC102" s="262">
        <v>0</v>
      </c>
      <c r="BD102" s="241">
        <v>0</v>
      </c>
      <c r="BE102" s="367">
        <v>0</v>
      </c>
      <c r="BF102" s="234">
        <v>0</v>
      </c>
      <c r="BG102" s="256">
        <v>0</v>
      </c>
      <c r="BH102" s="212">
        <v>0</v>
      </c>
      <c r="BI102" s="256">
        <v>0</v>
      </c>
      <c r="BJ102" s="212">
        <v>0</v>
      </c>
      <c r="BK102" s="256">
        <v>0</v>
      </c>
      <c r="BL102" s="241">
        <v>8796141.1950000003</v>
      </c>
      <c r="BM102" s="262">
        <v>94.269892149447813</v>
      </c>
      <c r="BN102" s="241">
        <v>9330806.4690000005</v>
      </c>
      <c r="BO102" s="367">
        <v>0.11764291228627898</v>
      </c>
      <c r="BP102" s="234">
        <v>8670387.335239999</v>
      </c>
      <c r="BQ102" s="256">
        <v>92.922164488630969</v>
      </c>
      <c r="BR102" s="212">
        <v>264678.86450000107</v>
      </c>
      <c r="BS102" s="256">
        <v>2.8366129485093392</v>
      </c>
      <c r="BT102" s="212">
        <v>8935066.1997400001</v>
      </c>
      <c r="BU102" s="262">
        <v>95.758777437140296</v>
      </c>
      <c r="BV102" s="241">
        <v>8222528.3612900004</v>
      </c>
      <c r="BW102" s="373">
        <v>92.948195970159631</v>
      </c>
      <c r="BX102" s="393">
        <v>8856000</v>
      </c>
      <c r="BY102" s="212">
        <v>8846356.0539999995</v>
      </c>
      <c r="BZ102" s="269">
        <v>0.10270589320951051</v>
      </c>
      <c r="CA102" s="212">
        <v>0</v>
      </c>
      <c r="CB102" s="242">
        <v>8846356.0539999995</v>
      </c>
      <c r="CC102" s="234">
        <v>7456051.6030000001</v>
      </c>
      <c r="CD102" s="269">
        <v>84.2838741453171</v>
      </c>
      <c r="CE102" s="212">
        <v>766476.75829000026</v>
      </c>
      <c r="CF102" s="269">
        <v>8.6643218248425296</v>
      </c>
      <c r="CG102" s="212">
        <v>8222528.3612900004</v>
      </c>
      <c r="CH102" s="274">
        <v>92.948195970159631</v>
      </c>
      <c r="CI102" s="241">
        <v>10326232.153116668</v>
      </c>
      <c r="CJ102" s="373">
        <v>94.278288957058038</v>
      </c>
      <c r="CK102" s="393">
        <v>9550706.7070000004</v>
      </c>
      <c r="CL102" s="212">
        <v>10952926.986</v>
      </c>
      <c r="CM102" s="269">
        <v>0.10429400493683168</v>
      </c>
      <c r="CN102" s="212">
        <v>0</v>
      </c>
      <c r="CO102" s="242">
        <v>10952926.986</v>
      </c>
      <c r="CP102" s="234">
        <v>9555846.6079999991</v>
      </c>
      <c r="CQ102" s="269">
        <v>87.244684641961513</v>
      </c>
      <c r="CR102" s="212">
        <v>770385.54511666857</v>
      </c>
      <c r="CS102" s="269">
        <v>7.0336043150965324</v>
      </c>
      <c r="CT102" s="212">
        <v>10326232.153116668</v>
      </c>
      <c r="CU102" s="274">
        <v>94.278288957058038</v>
      </c>
      <c r="CV102" s="241">
        <v>12319011.60335</v>
      </c>
      <c r="CW102" s="373">
        <v>94.024794776107555</v>
      </c>
      <c r="CX102" s="393">
        <v>9769833.4240000006</v>
      </c>
      <c r="CY102" s="212">
        <v>13101875.556000002</v>
      </c>
      <c r="CZ102" s="269">
        <v>0.15193205171111285</v>
      </c>
      <c r="DA102" s="212">
        <v>0</v>
      </c>
      <c r="DB102" s="242">
        <v>13101875.556000002</v>
      </c>
      <c r="DC102" s="234">
        <v>12257154.136</v>
      </c>
      <c r="DD102" s="269">
        <v>93.552667964296447</v>
      </c>
      <c r="DE102" s="212">
        <v>529262.92599999974</v>
      </c>
      <c r="DF102" s="269">
        <v>4.0395966496386384</v>
      </c>
      <c r="DG102" s="212">
        <v>12786417.061999999</v>
      </c>
      <c r="DH102" s="274">
        <v>97.592264613935072</v>
      </c>
      <c r="DI102" s="241">
        <v>12758489.91</v>
      </c>
      <c r="DJ102" s="373">
        <v>93.198345160795498</v>
      </c>
      <c r="DK102" s="393">
        <v>10881108.526000001</v>
      </c>
      <c r="DL102" s="212">
        <v>13689609.925000001</v>
      </c>
      <c r="DM102" s="269">
        <v>0.12600073955311258</v>
      </c>
      <c r="DN102" s="212">
        <v>0</v>
      </c>
      <c r="DO102" s="242">
        <v>13689609.925000001</v>
      </c>
      <c r="DP102" s="234">
        <v>12633019.752</v>
      </c>
      <c r="DQ102" s="269">
        <v>92.281809497943016</v>
      </c>
      <c r="DR102" s="212">
        <v>1007745.8219999999</v>
      </c>
      <c r="DS102" s="269">
        <v>7.3613917965599001</v>
      </c>
      <c r="DT102" s="212">
        <v>13640765.574000001</v>
      </c>
      <c r="DU102" s="274">
        <v>99.64320129450293</v>
      </c>
      <c r="DV102" s="241">
        <v>14547841.637799999</v>
      </c>
      <c r="DW102" s="373">
        <v>88.174869319700647</v>
      </c>
      <c r="DX102" s="393">
        <v>14970395.108999999</v>
      </c>
      <c r="DY102" s="212">
        <v>16498852.507999999</v>
      </c>
      <c r="DZ102" s="269">
        <v>0.11684800469493366</v>
      </c>
      <c r="EA102" s="212">
        <v>0</v>
      </c>
      <c r="EB102" s="242">
        <v>16498852.507999999</v>
      </c>
      <c r="EC102" s="234">
        <v>14011132.355</v>
      </c>
      <c r="ED102" s="269">
        <v>84.921859554816024</v>
      </c>
      <c r="EE102" s="212">
        <v>1861819.9520000005</v>
      </c>
      <c r="EF102" s="269">
        <v>11.284542067984651</v>
      </c>
      <c r="EG102" s="212">
        <v>15872952.307</v>
      </c>
      <c r="EH102" s="274">
        <v>96.206401622800669</v>
      </c>
      <c r="EI102" s="241">
        <v>16667996.349186666</v>
      </c>
      <c r="EJ102" s="373">
        <v>92.444188928951021</v>
      </c>
      <c r="EK102" s="393">
        <v>15163160.083000001</v>
      </c>
      <c r="EL102" s="212">
        <v>18030334.347999997</v>
      </c>
      <c r="EM102" s="269">
        <v>0.11506315324816621</v>
      </c>
      <c r="EN102" s="212">
        <v>0</v>
      </c>
      <c r="EO102" s="242">
        <v>18030334.347999997</v>
      </c>
      <c r="EP102" s="234">
        <v>15878242.14971</v>
      </c>
      <c r="EQ102" s="269">
        <v>88.064047195393698</v>
      </c>
      <c r="ER102" s="212">
        <v>2098651.6669999999</v>
      </c>
      <c r="ES102" s="269">
        <v>11.639560456807565</v>
      </c>
      <c r="ET102" s="212">
        <v>17976893.816709999</v>
      </c>
      <c r="EU102" s="274">
        <v>99.703607652201271</v>
      </c>
      <c r="EV102" s="397">
        <v>18312033.337630004</v>
      </c>
      <c r="EW102" s="419">
        <v>15513341.42</v>
      </c>
      <c r="EX102" s="239">
        <v>19180264.353</v>
      </c>
      <c r="EY102" s="257">
        <v>0.11274265268386482</v>
      </c>
      <c r="EZ102" s="269">
        <v>0</v>
      </c>
      <c r="FA102" s="212">
        <v>19180264.353</v>
      </c>
      <c r="FB102" s="242">
        <v>17709960.125</v>
      </c>
      <c r="FC102" s="260">
        <v>92.334285904823673</v>
      </c>
      <c r="FD102" s="269">
        <v>1454111.1759999986</v>
      </c>
      <c r="FE102" s="257">
        <v>7.5812885017539395</v>
      </c>
      <c r="FF102" s="269">
        <v>19164071.300999999</v>
      </c>
      <c r="FG102" s="271">
        <v>99.915574406577619</v>
      </c>
      <c r="FH102" s="397">
        <v>17168171.318000004</v>
      </c>
      <c r="FI102" s="419">
        <v>15205918.789999999</v>
      </c>
      <c r="FJ102" s="239">
        <v>21145484.711000003</v>
      </c>
      <c r="FK102" s="257">
        <v>0.10927543750653167</v>
      </c>
      <c r="FL102" s="269">
        <v>0</v>
      </c>
      <c r="FM102" s="212">
        <v>21145484.711000003</v>
      </c>
      <c r="FN102" s="242">
        <v>14903088.684</v>
      </c>
      <c r="FO102" s="260">
        <v>70.478822725909552</v>
      </c>
      <c r="FP102" s="269">
        <v>2042340.7510000002</v>
      </c>
      <c r="FQ102" s="257">
        <v>9.658519437663033</v>
      </c>
      <c r="FR102" s="269">
        <v>16945429.435000002</v>
      </c>
      <c r="FS102" s="271">
        <v>80.137342163572598</v>
      </c>
      <c r="FT102" s="397">
        <v>18614209.761999995</v>
      </c>
      <c r="FU102" s="419">
        <v>50249000</v>
      </c>
      <c r="FV102" s="239">
        <v>54373079.995999999</v>
      </c>
      <c r="FW102" s="257">
        <v>0.34197283416776625</v>
      </c>
      <c r="FX102" s="269">
        <v>0</v>
      </c>
      <c r="FY102" s="212">
        <v>54373079.995999999</v>
      </c>
      <c r="FZ102" s="427">
        <v>15321031.562000001</v>
      </c>
      <c r="GA102" s="260">
        <v>28.177604732207751</v>
      </c>
      <c r="GB102" s="269">
        <v>3601281.1527999989</v>
      </c>
      <c r="GC102" s="257">
        <v>6.6232796690291043</v>
      </c>
      <c r="GD102" s="269">
        <v>18922312.7148</v>
      </c>
      <c r="GE102" s="271">
        <v>34.800884401236857</v>
      </c>
      <c r="GF102" s="397">
        <v>23134280.282000002</v>
      </c>
      <c r="GG102" s="419">
        <v>52876000</v>
      </c>
      <c r="GH102" s="239">
        <v>54481110.141000003</v>
      </c>
      <c r="GI102" s="257">
        <v>0.33564321787545021</v>
      </c>
      <c r="GJ102" s="269">
        <v>0</v>
      </c>
      <c r="GK102" s="242">
        <v>54481110.141000003</v>
      </c>
      <c r="GL102" s="234">
        <v>15658305.375999998</v>
      </c>
      <c r="GM102" s="257">
        <v>28.740797196451162</v>
      </c>
      <c r="GN102" s="266">
        <v>10015378.241</v>
      </c>
      <c r="GO102" s="257">
        <v>18.383212484253111</v>
      </c>
      <c r="GP102" s="266">
        <v>25673683.616999999</v>
      </c>
      <c r="GQ102" s="271">
        <v>47.124009680704269</v>
      </c>
      <c r="GR102" s="397">
        <v>31157511.370999999</v>
      </c>
      <c r="GS102" s="419">
        <v>61947000</v>
      </c>
      <c r="GT102" s="239">
        <v>61270123.601999998</v>
      </c>
      <c r="GU102" s="257">
        <v>0.29651692933967022</v>
      </c>
      <c r="GV102" s="266">
        <v>1975000</v>
      </c>
      <c r="GW102" s="242">
        <v>59295123.601999998</v>
      </c>
      <c r="GX102" s="234">
        <v>17816743.786000002</v>
      </c>
      <c r="GY102" s="257">
        <v>29.079007415970715</v>
      </c>
      <c r="GZ102" s="266">
        <v>5495995.1169999968</v>
      </c>
      <c r="HA102" s="257">
        <v>8.9701061363953158</v>
      </c>
      <c r="HB102" s="266">
        <v>23312738.902999997</v>
      </c>
      <c r="HC102" s="271">
        <v>38.049113552366023</v>
      </c>
      <c r="HD102" s="397">
        <v>41528186.508999988</v>
      </c>
      <c r="HE102" s="419">
        <v>48116000.18</v>
      </c>
      <c r="HF102" s="239">
        <v>59556022.098999992</v>
      </c>
      <c r="HG102" s="257">
        <v>0.31051583139506117</v>
      </c>
      <c r="HH102" s="266">
        <v>0</v>
      </c>
      <c r="HI102" s="242">
        <v>20393805.127000004</v>
      </c>
      <c r="HJ102" s="234">
        <v>20393805.127000004</v>
      </c>
      <c r="HK102" s="257">
        <v>34.243061252646086</v>
      </c>
      <c r="HL102" s="266">
        <v>3339204.1849999949</v>
      </c>
      <c r="HM102" s="257">
        <v>5.6068287761886362</v>
      </c>
      <c r="HN102" s="266">
        <v>23733009.311999999</v>
      </c>
      <c r="HO102" s="271">
        <v>39.849890028834714</v>
      </c>
      <c r="HP102" s="397">
        <v>39088840.601999998</v>
      </c>
      <c r="HQ102" s="419">
        <v>31882000</v>
      </c>
      <c r="HR102" s="239">
        <v>42719939.273999996</v>
      </c>
      <c r="HS102" s="257">
        <v>0.20836716271180805</v>
      </c>
      <c r="HT102" s="266">
        <v>0</v>
      </c>
      <c r="HU102" s="242">
        <v>42719939.273999996</v>
      </c>
      <c r="HV102" s="234">
        <v>17693252.489999998</v>
      </c>
      <c r="HW102" s="257">
        <v>41.416848410101508</v>
      </c>
      <c r="HX102" s="266">
        <v>5372636.2410000004</v>
      </c>
      <c r="HY102" s="257">
        <v>12.576413572455305</v>
      </c>
      <c r="HZ102" s="266">
        <v>23065888.730999999</v>
      </c>
      <c r="IA102" s="271">
        <v>53.993261982556817</v>
      </c>
      <c r="IB102" s="397">
        <v>41673776.421999998</v>
      </c>
      <c r="IC102" s="419">
        <v>36601000</v>
      </c>
      <c r="ID102" s="239">
        <v>44416732.046999998</v>
      </c>
      <c r="IE102" s="257">
        <v>0.18315834961555047</v>
      </c>
      <c r="IF102" s="266">
        <v>0</v>
      </c>
      <c r="IG102" s="242">
        <v>44416732.046999998</v>
      </c>
      <c r="IH102" s="234">
        <v>19992891.717</v>
      </c>
      <c r="II102" s="257">
        <v>45.012072693336215</v>
      </c>
      <c r="IJ102" s="266">
        <v>4129043.4360000007</v>
      </c>
      <c r="IK102" s="257">
        <v>9.2961441459286398</v>
      </c>
      <c r="IL102" s="266">
        <v>24121935.153000001</v>
      </c>
      <c r="IM102" s="271">
        <v>54.308216839264858</v>
      </c>
      <c r="IN102" s="397">
        <v>0</v>
      </c>
      <c r="IO102" s="419">
        <v>0</v>
      </c>
      <c r="IP102" s="239">
        <v>0</v>
      </c>
      <c r="IQ102" s="257">
        <v>0</v>
      </c>
      <c r="IR102" s="266">
        <v>0</v>
      </c>
      <c r="IS102" s="242">
        <v>0</v>
      </c>
      <c r="IT102" s="234">
        <v>0</v>
      </c>
      <c r="IU102" s="257">
        <v>0</v>
      </c>
      <c r="IV102" s="266">
        <v>0</v>
      </c>
      <c r="IW102" s="257">
        <v>0</v>
      </c>
      <c r="IX102" s="266">
        <v>0</v>
      </c>
      <c r="IY102" s="271">
        <v>0</v>
      </c>
    </row>
    <row r="103" spans="1:259" ht="14.1" customHeight="1" x14ac:dyDescent="0.2">
      <c r="A103" s="202">
        <v>407</v>
      </c>
      <c r="B103" s="254" t="s">
        <v>165</v>
      </c>
      <c r="C103" s="241">
        <v>0</v>
      </c>
      <c r="D103" s="240">
        <v>0</v>
      </c>
      <c r="E103" s="241">
        <v>0</v>
      </c>
      <c r="F103" s="212">
        <v>0</v>
      </c>
      <c r="G103" s="367">
        <v>0</v>
      </c>
      <c r="H103" s="234">
        <v>0</v>
      </c>
      <c r="I103" s="256">
        <v>0</v>
      </c>
      <c r="J103" s="212">
        <v>0</v>
      </c>
      <c r="K103" s="256">
        <v>0</v>
      </c>
      <c r="L103" s="212">
        <v>0</v>
      </c>
      <c r="M103" s="256">
        <v>0</v>
      </c>
      <c r="N103" s="241">
        <v>0</v>
      </c>
      <c r="O103" s="262">
        <v>0</v>
      </c>
      <c r="P103" s="241">
        <v>0</v>
      </c>
      <c r="Q103" s="367">
        <v>0</v>
      </c>
      <c r="R103" s="234">
        <v>0</v>
      </c>
      <c r="S103" s="256">
        <v>0</v>
      </c>
      <c r="T103" s="212">
        <v>0</v>
      </c>
      <c r="U103" s="256">
        <v>0</v>
      </c>
      <c r="V103" s="212">
        <v>0</v>
      </c>
      <c r="W103" s="256">
        <v>0</v>
      </c>
      <c r="X103" s="241">
        <v>0</v>
      </c>
      <c r="Y103" s="262">
        <v>0</v>
      </c>
      <c r="Z103" s="241">
        <v>0</v>
      </c>
      <c r="AA103" s="367">
        <v>0</v>
      </c>
      <c r="AB103" s="234">
        <v>0</v>
      </c>
      <c r="AC103" s="256">
        <v>0</v>
      </c>
      <c r="AD103" s="212">
        <v>0</v>
      </c>
      <c r="AE103" s="256">
        <v>0</v>
      </c>
      <c r="AF103" s="212">
        <v>0</v>
      </c>
      <c r="AG103" s="256">
        <v>0</v>
      </c>
      <c r="AH103" s="241">
        <v>0</v>
      </c>
      <c r="AI103" s="262">
        <v>0</v>
      </c>
      <c r="AJ103" s="241">
        <v>0</v>
      </c>
      <c r="AK103" s="367">
        <v>0</v>
      </c>
      <c r="AL103" s="234">
        <v>0</v>
      </c>
      <c r="AM103" s="256">
        <v>0</v>
      </c>
      <c r="AN103" s="212">
        <v>0</v>
      </c>
      <c r="AO103" s="256">
        <v>0</v>
      </c>
      <c r="AP103" s="212">
        <v>0</v>
      </c>
      <c r="AQ103" s="256">
        <v>0</v>
      </c>
      <c r="AR103" s="241">
        <v>0</v>
      </c>
      <c r="AS103" s="262">
        <v>0</v>
      </c>
      <c r="AT103" s="241">
        <v>0</v>
      </c>
      <c r="AU103" s="367">
        <v>0</v>
      </c>
      <c r="AV103" s="234">
        <v>0</v>
      </c>
      <c r="AW103" s="256">
        <v>0</v>
      </c>
      <c r="AX103" s="212">
        <v>0</v>
      </c>
      <c r="AY103" s="256">
        <v>0</v>
      </c>
      <c r="AZ103" s="212">
        <v>0</v>
      </c>
      <c r="BA103" s="256">
        <v>0</v>
      </c>
      <c r="BB103" s="241">
        <v>0</v>
      </c>
      <c r="BC103" s="262">
        <v>0</v>
      </c>
      <c r="BD103" s="241">
        <v>0</v>
      </c>
      <c r="BE103" s="367">
        <v>0</v>
      </c>
      <c r="BF103" s="234">
        <v>0</v>
      </c>
      <c r="BG103" s="256">
        <v>0</v>
      </c>
      <c r="BH103" s="212">
        <v>0</v>
      </c>
      <c r="BI103" s="256">
        <v>0</v>
      </c>
      <c r="BJ103" s="212">
        <v>0</v>
      </c>
      <c r="BK103" s="256">
        <v>0</v>
      </c>
      <c r="BL103" s="241">
        <v>21961259.581999999</v>
      </c>
      <c r="BM103" s="262">
        <v>86.221715242243292</v>
      </c>
      <c r="BN103" s="241">
        <v>25470682.785999998</v>
      </c>
      <c r="BO103" s="367">
        <v>0.32113465334643981</v>
      </c>
      <c r="BP103" s="234">
        <v>22409773.899789996</v>
      </c>
      <c r="BQ103" s="256">
        <v>87.982619421995096</v>
      </c>
      <c r="BR103" s="212">
        <v>1730857.7274300046</v>
      </c>
      <c r="BS103" s="256">
        <v>6.7954901011973394</v>
      </c>
      <c r="BT103" s="212">
        <v>24140631.627220001</v>
      </c>
      <c r="BU103" s="262">
        <v>94.778109523192427</v>
      </c>
      <c r="BV103" s="241">
        <v>24797054.454320002</v>
      </c>
      <c r="BW103" s="373">
        <v>93.983199639587127</v>
      </c>
      <c r="BX103" s="393">
        <v>24898668.359000001</v>
      </c>
      <c r="BY103" s="212">
        <v>26384560.803860001</v>
      </c>
      <c r="BZ103" s="269">
        <v>0.3063238544503063</v>
      </c>
      <c r="CA103" s="212">
        <v>287197.549</v>
      </c>
      <c r="CB103" s="242">
        <v>26097363.254860003</v>
      </c>
      <c r="CC103" s="234">
        <v>24065439.980809998</v>
      </c>
      <c r="CD103" s="269">
        <v>91.210311059220956</v>
      </c>
      <c r="CE103" s="212">
        <v>731614.47351000458</v>
      </c>
      <c r="CF103" s="269">
        <v>2.7728885803661778</v>
      </c>
      <c r="CG103" s="212">
        <v>24797054.454320002</v>
      </c>
      <c r="CH103" s="274">
        <v>93.983199639587127</v>
      </c>
      <c r="CI103" s="241">
        <v>26977679.801709998</v>
      </c>
      <c r="CJ103" s="373">
        <v>91.532625204430161</v>
      </c>
      <c r="CK103" s="393">
        <v>25157732.061999999</v>
      </c>
      <c r="CL103" s="212">
        <v>29473294.0757</v>
      </c>
      <c r="CM103" s="269">
        <v>0.28064533633473338</v>
      </c>
      <c r="CN103" s="212">
        <v>0</v>
      </c>
      <c r="CO103" s="242">
        <v>29473294.0757</v>
      </c>
      <c r="CP103" s="234">
        <v>26708373.890220001</v>
      </c>
      <c r="CQ103" s="269">
        <v>90.618896624250738</v>
      </c>
      <c r="CR103" s="212">
        <v>269305.91148999706</v>
      </c>
      <c r="CS103" s="269">
        <v>0.91372858017941438</v>
      </c>
      <c r="CT103" s="212">
        <v>26977679.801709998</v>
      </c>
      <c r="CU103" s="274">
        <v>91.532625204430161</v>
      </c>
      <c r="CV103" s="241">
        <v>32256011.364360001</v>
      </c>
      <c r="CW103" s="373">
        <v>90.789026008117617</v>
      </c>
      <c r="CX103" s="393">
        <v>28334510.458000001</v>
      </c>
      <c r="CY103" s="212">
        <v>35528535.531900004</v>
      </c>
      <c r="CZ103" s="269">
        <v>0.41199622714938416</v>
      </c>
      <c r="DA103" s="212">
        <v>0</v>
      </c>
      <c r="DB103" s="242">
        <v>35528535.531900004</v>
      </c>
      <c r="DC103" s="234">
        <v>31953576.597130001</v>
      </c>
      <c r="DD103" s="269">
        <v>89.937781331965809</v>
      </c>
      <c r="DE103" s="212">
        <v>3074750.9717400023</v>
      </c>
      <c r="DF103" s="269">
        <v>8.6543138514090341</v>
      </c>
      <c r="DG103" s="212">
        <v>35028327.568870001</v>
      </c>
      <c r="DH103" s="274">
        <v>98.592095183374838</v>
      </c>
      <c r="DI103" s="241">
        <v>36850432.445</v>
      </c>
      <c r="DJ103" s="373">
        <v>82.973753777918162</v>
      </c>
      <c r="DK103" s="393">
        <v>28580271.102000002</v>
      </c>
      <c r="DL103" s="212">
        <v>44412155.371000007</v>
      </c>
      <c r="DM103" s="269">
        <v>0.40877457082793694</v>
      </c>
      <c r="DN103" s="212">
        <v>0</v>
      </c>
      <c r="DO103" s="242">
        <v>44412155.371000007</v>
      </c>
      <c r="DP103" s="234">
        <v>35722222.909000002</v>
      </c>
      <c r="DQ103" s="269">
        <v>80.433436771064009</v>
      </c>
      <c r="DR103" s="212">
        <v>7371343.1249999991</v>
      </c>
      <c r="DS103" s="269">
        <v>16.597580242217418</v>
      </c>
      <c r="DT103" s="212">
        <v>43093566.034000002</v>
      </c>
      <c r="DU103" s="274">
        <v>97.031017013281442</v>
      </c>
      <c r="DV103" s="241">
        <v>50752781.810570017</v>
      </c>
      <c r="DW103" s="373">
        <v>90.102816975847205</v>
      </c>
      <c r="DX103" s="393">
        <v>42893336.658000007</v>
      </c>
      <c r="DY103" s="212">
        <v>56327630.494000003</v>
      </c>
      <c r="DZ103" s="269">
        <v>0.39892296929292614</v>
      </c>
      <c r="EA103" s="212">
        <v>0</v>
      </c>
      <c r="EB103" s="242">
        <v>56327630.494000003</v>
      </c>
      <c r="EC103" s="234">
        <v>49384198.809</v>
      </c>
      <c r="ED103" s="269">
        <v>87.673133728322526</v>
      </c>
      <c r="EE103" s="212">
        <v>5274297.2609999934</v>
      </c>
      <c r="EF103" s="269">
        <v>9.3636057734788078</v>
      </c>
      <c r="EG103" s="212">
        <v>54658496.069999993</v>
      </c>
      <c r="EH103" s="274">
        <v>97.036739501801321</v>
      </c>
      <c r="EI103" s="241">
        <v>52434296.75931666</v>
      </c>
      <c r="EJ103" s="373">
        <v>85.070496698006309</v>
      </c>
      <c r="EK103" s="393">
        <v>58761427.806000002</v>
      </c>
      <c r="EL103" s="212">
        <v>61636288.483719997</v>
      </c>
      <c r="EM103" s="269">
        <v>0.39334077619238034</v>
      </c>
      <c r="EN103" s="212">
        <v>512290</v>
      </c>
      <c r="EO103" s="242">
        <v>61123998.483719997</v>
      </c>
      <c r="EP103" s="234">
        <v>49351638.456670001</v>
      </c>
      <c r="EQ103" s="269">
        <v>80.069127571990734</v>
      </c>
      <c r="ER103" s="212">
        <v>10083638.617800001</v>
      </c>
      <c r="ES103" s="269">
        <v>16.359905610577758</v>
      </c>
      <c r="ET103" s="212">
        <v>59435277.074469998</v>
      </c>
      <c r="EU103" s="274">
        <v>96.429033182568489</v>
      </c>
      <c r="EV103" s="397">
        <v>51372244.022999987</v>
      </c>
      <c r="EW103" s="419">
        <v>56962500.489000008</v>
      </c>
      <c r="EX103" s="239">
        <v>63876139.105999999</v>
      </c>
      <c r="EY103" s="257">
        <v>0.37546747184887419</v>
      </c>
      <c r="EZ103" s="269">
        <v>0</v>
      </c>
      <c r="FA103" s="212">
        <v>63876139.105999999</v>
      </c>
      <c r="FB103" s="242">
        <v>50816883.34300001</v>
      </c>
      <c r="FC103" s="260">
        <v>79.555345789875219</v>
      </c>
      <c r="FD103" s="269">
        <v>11127140.761999987</v>
      </c>
      <c r="FE103" s="257">
        <v>17.419870577235301</v>
      </c>
      <c r="FF103" s="269">
        <v>61944024.104999997</v>
      </c>
      <c r="FG103" s="271">
        <v>96.975216367110534</v>
      </c>
      <c r="FH103" s="397">
        <v>54096919.052000001</v>
      </c>
      <c r="FI103" s="419">
        <v>53821861.710999995</v>
      </c>
      <c r="FJ103" s="239">
        <v>67687222.449000001</v>
      </c>
      <c r="FK103" s="257">
        <v>0.3497933931431082</v>
      </c>
      <c r="FL103" s="269">
        <v>0</v>
      </c>
      <c r="FM103" s="212">
        <v>67687222.449000001</v>
      </c>
      <c r="FN103" s="242">
        <v>55231595.865299992</v>
      </c>
      <c r="FO103" s="260">
        <v>81.598260154514549</v>
      </c>
      <c r="FP103" s="269">
        <v>11549542.029000007</v>
      </c>
      <c r="FQ103" s="257">
        <v>17.063105282096913</v>
      </c>
      <c r="FR103" s="269">
        <v>66781137.894299999</v>
      </c>
      <c r="FS103" s="271">
        <v>98.661365436611462</v>
      </c>
      <c r="FT103" s="397">
        <v>57051023.125</v>
      </c>
      <c r="FU103" s="419">
        <v>65040000</v>
      </c>
      <c r="FV103" s="239">
        <v>67014487.137999997</v>
      </c>
      <c r="FW103" s="257">
        <v>0.42147941772963926</v>
      </c>
      <c r="FX103" s="269">
        <v>0</v>
      </c>
      <c r="FY103" s="212">
        <v>67014487.137999997</v>
      </c>
      <c r="FZ103" s="427">
        <v>55247046.299000002</v>
      </c>
      <c r="GA103" s="260">
        <v>82.440452293893088</v>
      </c>
      <c r="GB103" s="269">
        <v>11137330.366999995</v>
      </c>
      <c r="GC103" s="257">
        <v>16.619287623682592</v>
      </c>
      <c r="GD103" s="269">
        <v>66384376.665999994</v>
      </c>
      <c r="GE103" s="271">
        <v>99.059739917575655</v>
      </c>
      <c r="GF103" s="397">
        <v>60584043.495999999</v>
      </c>
      <c r="GG103" s="419">
        <v>67220000</v>
      </c>
      <c r="GH103" s="239">
        <v>80598767.023000002</v>
      </c>
      <c r="GI103" s="257">
        <v>0.49654695820955774</v>
      </c>
      <c r="GJ103" s="269">
        <v>0</v>
      </c>
      <c r="GK103" s="242">
        <v>80598767.023000002</v>
      </c>
      <c r="GL103" s="234">
        <v>58674324.07</v>
      </c>
      <c r="GM103" s="257">
        <v>72.798041753239787</v>
      </c>
      <c r="GN103" s="266">
        <v>21108189.939000003</v>
      </c>
      <c r="GO103" s="257">
        <v>26.189221893402514</v>
      </c>
      <c r="GP103" s="266">
        <v>79782514.009000003</v>
      </c>
      <c r="GQ103" s="271">
        <v>98.987263646642305</v>
      </c>
      <c r="GR103" s="397">
        <v>48501181.639000006</v>
      </c>
      <c r="GS103" s="419">
        <v>78854000</v>
      </c>
      <c r="GT103" s="239">
        <v>84456578.369000003</v>
      </c>
      <c r="GU103" s="257">
        <v>0.40872784006744906</v>
      </c>
      <c r="GV103" s="266">
        <v>8107075.756000001</v>
      </c>
      <c r="GW103" s="242">
        <v>76349502.613000005</v>
      </c>
      <c r="GX103" s="234">
        <v>58703281.476000004</v>
      </c>
      <c r="GY103" s="257">
        <v>69.507056300006582</v>
      </c>
      <c r="GZ103" s="266">
        <v>25192546.349999994</v>
      </c>
      <c r="HA103" s="257">
        <v>29.828992408301236</v>
      </c>
      <c r="HB103" s="266">
        <v>83895827.826000005</v>
      </c>
      <c r="HC103" s="271">
        <v>99.336048708307814</v>
      </c>
      <c r="HD103" s="397">
        <v>77060107.031999975</v>
      </c>
      <c r="HE103" s="419">
        <v>64401000</v>
      </c>
      <c r="HF103" s="239">
        <v>92167399.142999992</v>
      </c>
      <c r="HG103" s="257">
        <v>0.48054647647277365</v>
      </c>
      <c r="HH103" s="266">
        <v>2077116.031</v>
      </c>
      <c r="HI103" s="242">
        <v>75536558.554000005</v>
      </c>
      <c r="HJ103" s="234">
        <v>75536558.554000005</v>
      </c>
      <c r="HK103" s="257">
        <v>81.955831732653294</v>
      </c>
      <c r="HL103" s="266">
        <v>13838722.984999999</v>
      </c>
      <c r="HM103" s="257">
        <v>15.014769987735988</v>
      </c>
      <c r="HN103" s="266">
        <v>89375281.539000005</v>
      </c>
      <c r="HO103" s="271">
        <v>96.970601720389283</v>
      </c>
      <c r="HP103" s="397">
        <v>80437814.580160007</v>
      </c>
      <c r="HQ103" s="419">
        <v>70832000</v>
      </c>
      <c r="HR103" s="239">
        <v>82521771.231000006</v>
      </c>
      <c r="HS103" s="257">
        <v>0.4025012119767083</v>
      </c>
      <c r="HT103" s="266">
        <v>0</v>
      </c>
      <c r="HU103" s="242">
        <v>82521771.231000006</v>
      </c>
      <c r="HV103" s="234">
        <v>76657287.570999995</v>
      </c>
      <c r="HW103" s="257">
        <v>92.893410341879616</v>
      </c>
      <c r="HX103" s="266">
        <v>3106305.126000002</v>
      </c>
      <c r="HY103" s="257">
        <v>3.7642249792538287</v>
      </c>
      <c r="HZ103" s="266">
        <v>79763592.696999997</v>
      </c>
      <c r="IA103" s="271">
        <v>96.657635321133441</v>
      </c>
      <c r="IB103" s="397">
        <v>74041493.912</v>
      </c>
      <c r="IC103" s="419">
        <v>70603000</v>
      </c>
      <c r="ID103" s="239">
        <v>76534700.894999996</v>
      </c>
      <c r="IE103" s="257">
        <v>0.31560110026588045</v>
      </c>
      <c r="IF103" s="266">
        <v>0</v>
      </c>
      <c r="IG103" s="242">
        <v>76534700.894999996</v>
      </c>
      <c r="IH103" s="234">
        <v>69733896.011000007</v>
      </c>
      <c r="II103" s="257">
        <v>91.114089681580907</v>
      </c>
      <c r="IJ103" s="266">
        <v>6462736.8839999884</v>
      </c>
      <c r="IK103" s="257">
        <v>8.4441917305803411</v>
      </c>
      <c r="IL103" s="266">
        <v>76196632.894999996</v>
      </c>
      <c r="IM103" s="271">
        <v>99.55828141216125</v>
      </c>
      <c r="IN103" s="397">
        <v>0</v>
      </c>
      <c r="IO103" s="419">
        <v>0</v>
      </c>
      <c r="IP103" s="239">
        <v>0</v>
      </c>
      <c r="IQ103" s="257">
        <v>0</v>
      </c>
      <c r="IR103" s="266">
        <v>0</v>
      </c>
      <c r="IS103" s="242">
        <v>0</v>
      </c>
      <c r="IT103" s="234">
        <v>0</v>
      </c>
      <c r="IU103" s="257">
        <v>0</v>
      </c>
      <c r="IV103" s="266">
        <v>0</v>
      </c>
      <c r="IW103" s="257">
        <v>0</v>
      </c>
      <c r="IX103" s="266">
        <v>0</v>
      </c>
      <c r="IY103" s="271">
        <v>0</v>
      </c>
    </row>
    <row r="104" spans="1:259" ht="14.1" customHeight="1" x14ac:dyDescent="0.2">
      <c r="A104" s="202">
        <v>408</v>
      </c>
      <c r="B104" s="254" t="s">
        <v>166</v>
      </c>
      <c r="C104" s="241">
        <v>0</v>
      </c>
      <c r="D104" s="240">
        <v>0</v>
      </c>
      <c r="E104" s="241">
        <v>0</v>
      </c>
      <c r="F104" s="212">
        <v>0</v>
      </c>
      <c r="G104" s="367">
        <v>0</v>
      </c>
      <c r="H104" s="234">
        <v>0</v>
      </c>
      <c r="I104" s="256">
        <v>0</v>
      </c>
      <c r="J104" s="212">
        <v>0</v>
      </c>
      <c r="K104" s="256">
        <v>0</v>
      </c>
      <c r="L104" s="212">
        <v>0</v>
      </c>
      <c r="M104" s="256">
        <v>0</v>
      </c>
      <c r="N104" s="241">
        <v>0</v>
      </c>
      <c r="O104" s="262">
        <v>0</v>
      </c>
      <c r="P104" s="241">
        <v>0</v>
      </c>
      <c r="Q104" s="367">
        <v>0</v>
      </c>
      <c r="R104" s="234">
        <v>0</v>
      </c>
      <c r="S104" s="256">
        <v>0</v>
      </c>
      <c r="T104" s="212">
        <v>0</v>
      </c>
      <c r="U104" s="256">
        <v>0</v>
      </c>
      <c r="V104" s="212">
        <v>0</v>
      </c>
      <c r="W104" s="256">
        <v>0</v>
      </c>
      <c r="X104" s="241">
        <v>0</v>
      </c>
      <c r="Y104" s="262">
        <v>0</v>
      </c>
      <c r="Z104" s="241">
        <v>0</v>
      </c>
      <c r="AA104" s="367">
        <v>0</v>
      </c>
      <c r="AB104" s="234">
        <v>0</v>
      </c>
      <c r="AC104" s="256">
        <v>0</v>
      </c>
      <c r="AD104" s="212">
        <v>0</v>
      </c>
      <c r="AE104" s="256">
        <v>0</v>
      </c>
      <c r="AF104" s="212">
        <v>0</v>
      </c>
      <c r="AG104" s="256">
        <v>0</v>
      </c>
      <c r="AH104" s="241">
        <v>0</v>
      </c>
      <c r="AI104" s="262">
        <v>0</v>
      </c>
      <c r="AJ104" s="241">
        <v>0</v>
      </c>
      <c r="AK104" s="367">
        <v>0</v>
      </c>
      <c r="AL104" s="234">
        <v>0</v>
      </c>
      <c r="AM104" s="256">
        <v>0</v>
      </c>
      <c r="AN104" s="212">
        <v>0</v>
      </c>
      <c r="AO104" s="256">
        <v>0</v>
      </c>
      <c r="AP104" s="212">
        <v>0</v>
      </c>
      <c r="AQ104" s="256">
        <v>0</v>
      </c>
      <c r="AR104" s="241">
        <v>0</v>
      </c>
      <c r="AS104" s="262">
        <v>0</v>
      </c>
      <c r="AT104" s="241">
        <v>0</v>
      </c>
      <c r="AU104" s="367">
        <v>0</v>
      </c>
      <c r="AV104" s="234">
        <v>0</v>
      </c>
      <c r="AW104" s="256">
        <v>0</v>
      </c>
      <c r="AX104" s="212">
        <v>0</v>
      </c>
      <c r="AY104" s="256">
        <v>0</v>
      </c>
      <c r="AZ104" s="212">
        <v>0</v>
      </c>
      <c r="BA104" s="256">
        <v>0</v>
      </c>
      <c r="BB104" s="241">
        <v>0</v>
      </c>
      <c r="BC104" s="262">
        <v>0</v>
      </c>
      <c r="BD104" s="241">
        <v>0</v>
      </c>
      <c r="BE104" s="367">
        <v>0</v>
      </c>
      <c r="BF104" s="234">
        <v>0</v>
      </c>
      <c r="BG104" s="256">
        <v>0</v>
      </c>
      <c r="BH104" s="212">
        <v>0</v>
      </c>
      <c r="BI104" s="256">
        <v>0</v>
      </c>
      <c r="BJ104" s="212">
        <v>0</v>
      </c>
      <c r="BK104" s="256">
        <v>0</v>
      </c>
      <c r="BL104" s="241">
        <v>10332942.286499999</v>
      </c>
      <c r="BM104" s="262">
        <v>86.924562380586352</v>
      </c>
      <c r="BN104" s="241">
        <v>11887252.582600001</v>
      </c>
      <c r="BO104" s="367">
        <v>0.14987461346945391</v>
      </c>
      <c r="BP104" s="234">
        <v>10550412.6609</v>
      </c>
      <c r="BQ104" s="256">
        <v>88.754004237641894</v>
      </c>
      <c r="BR104" s="212">
        <v>1060316.1559999995</v>
      </c>
      <c r="BS104" s="256">
        <v>8.9197747640362266</v>
      </c>
      <c r="BT104" s="212">
        <v>11610728.8169</v>
      </c>
      <c r="BU104" s="262">
        <v>97.673779001678113</v>
      </c>
      <c r="BV104" s="241">
        <v>11943736.080679998</v>
      </c>
      <c r="BW104" s="373">
        <v>93.544068589490266</v>
      </c>
      <c r="BX104" s="393">
        <v>11412506.892000001</v>
      </c>
      <c r="BY104" s="212">
        <v>12768031.432430001</v>
      </c>
      <c r="BZ104" s="269">
        <v>0.14823641110419511</v>
      </c>
      <c r="CA104" s="212">
        <v>0</v>
      </c>
      <c r="CB104" s="242">
        <v>12768031.432430001</v>
      </c>
      <c r="CC104" s="234">
        <v>11637092.266310001</v>
      </c>
      <c r="CD104" s="269">
        <v>91.142415554777813</v>
      </c>
      <c r="CE104" s="212">
        <v>306643.81436999701</v>
      </c>
      <c r="CF104" s="269">
        <v>2.4016530347124689</v>
      </c>
      <c r="CG104" s="212">
        <v>11943736.080679998</v>
      </c>
      <c r="CH104" s="274">
        <v>93.544068589490266</v>
      </c>
      <c r="CI104" s="241">
        <v>14056074.770670002</v>
      </c>
      <c r="CJ104" s="373">
        <v>95.529520622489599</v>
      </c>
      <c r="CK104" s="393">
        <v>11667756.280999999</v>
      </c>
      <c r="CL104" s="212">
        <v>14713854.606490001</v>
      </c>
      <c r="CM104" s="269">
        <v>0.14010563814864926</v>
      </c>
      <c r="CN104" s="212">
        <v>0</v>
      </c>
      <c r="CO104" s="242">
        <v>14713854.606490001</v>
      </c>
      <c r="CP104" s="234">
        <v>13271021.421499999</v>
      </c>
      <c r="CQ104" s="269">
        <v>90.194050277256409</v>
      </c>
      <c r="CR104" s="212">
        <v>785053.34917000309</v>
      </c>
      <c r="CS104" s="269">
        <v>5.3354703452331993</v>
      </c>
      <c r="CT104" s="212">
        <v>14056074.770670002</v>
      </c>
      <c r="CU104" s="274">
        <v>95.529520622489599</v>
      </c>
      <c r="CV104" s="241">
        <v>16263331.723140001</v>
      </c>
      <c r="CW104" s="373">
        <v>100.33354188443649</v>
      </c>
      <c r="CX104" s="393">
        <v>12913753.6</v>
      </c>
      <c r="CY104" s="212">
        <v>16209267.028440002</v>
      </c>
      <c r="CZ104" s="269">
        <v>0.18796600424405546</v>
      </c>
      <c r="DA104" s="212">
        <v>0</v>
      </c>
      <c r="DB104" s="242">
        <v>16209267.028440002</v>
      </c>
      <c r="DC104" s="234">
        <v>14500743.79817</v>
      </c>
      <c r="DD104" s="269">
        <v>89.459589830482102</v>
      </c>
      <c r="DE104" s="212">
        <v>1596429.0156799993</v>
      </c>
      <c r="DF104" s="269">
        <v>9.8488661632816683</v>
      </c>
      <c r="DG104" s="212">
        <v>16097172.813850001</v>
      </c>
      <c r="DH104" s="274">
        <v>99.308455993763772</v>
      </c>
      <c r="DI104" s="241">
        <v>17489977.408999998</v>
      </c>
      <c r="DJ104" s="373">
        <v>91.673912423857558</v>
      </c>
      <c r="DK104" s="393">
        <v>14521557.007999999</v>
      </c>
      <c r="DL104" s="212">
        <v>19078467.302999999</v>
      </c>
      <c r="DM104" s="269">
        <v>0.17560040080673642</v>
      </c>
      <c r="DN104" s="212">
        <v>0</v>
      </c>
      <c r="DO104" s="242">
        <v>19078467.302999999</v>
      </c>
      <c r="DP104" s="234">
        <v>16448454.194</v>
      </c>
      <c r="DQ104" s="269">
        <v>86.214756839578826</v>
      </c>
      <c r="DR104" s="212">
        <v>2279031.7579999994</v>
      </c>
      <c r="DS104" s="269">
        <v>11.945570479037551</v>
      </c>
      <c r="DT104" s="212">
        <v>18727485.952</v>
      </c>
      <c r="DU104" s="274">
        <v>98.160327318616368</v>
      </c>
      <c r="DV104" s="241">
        <v>23386193.266914997</v>
      </c>
      <c r="DW104" s="373">
        <v>97.947223162464411</v>
      </c>
      <c r="DX104" s="393">
        <v>20352165.677000001</v>
      </c>
      <c r="DY104" s="212">
        <v>23876320.853</v>
      </c>
      <c r="DZ104" s="269">
        <v>0.16909663564640712</v>
      </c>
      <c r="EA104" s="212">
        <v>0</v>
      </c>
      <c r="EB104" s="242">
        <v>23876320.853</v>
      </c>
      <c r="EC104" s="234">
        <v>20928979.772</v>
      </c>
      <c r="ED104" s="269">
        <v>87.65579881780792</v>
      </c>
      <c r="EE104" s="212">
        <v>2875541.3449999979</v>
      </c>
      <c r="EF104" s="269">
        <v>12.043485940333614</v>
      </c>
      <c r="EG104" s="212">
        <v>23804521.116999999</v>
      </c>
      <c r="EH104" s="274">
        <v>99.699284758141545</v>
      </c>
      <c r="EI104" s="241">
        <v>24908622.379949998</v>
      </c>
      <c r="EJ104" s="373">
        <v>92.421182445129006</v>
      </c>
      <c r="EK104" s="393">
        <v>24340058.952</v>
      </c>
      <c r="EL104" s="212">
        <v>26951205.038670003</v>
      </c>
      <c r="EM104" s="269">
        <v>0.17199296339899664</v>
      </c>
      <c r="EN104" s="212">
        <v>0</v>
      </c>
      <c r="EO104" s="242">
        <v>26951205.038670003</v>
      </c>
      <c r="EP104" s="234">
        <v>24271611.764350004</v>
      </c>
      <c r="EQ104" s="269">
        <v>90.05761237586492</v>
      </c>
      <c r="ER104" s="212">
        <v>2673959.0631799991</v>
      </c>
      <c r="ES104" s="269">
        <v>9.9214823951038973</v>
      </c>
      <c r="ET104" s="212">
        <v>26945570.827530004</v>
      </c>
      <c r="EU104" s="274">
        <v>99.979094770968814</v>
      </c>
      <c r="EV104" s="397">
        <v>25290568.198999997</v>
      </c>
      <c r="EW104" s="419">
        <v>27855385.149699997</v>
      </c>
      <c r="EX104" s="239">
        <v>29982429.028699998</v>
      </c>
      <c r="EY104" s="257">
        <v>0.17623837296448081</v>
      </c>
      <c r="EZ104" s="269">
        <v>0</v>
      </c>
      <c r="FA104" s="212">
        <v>29982429.028699998</v>
      </c>
      <c r="FB104" s="242">
        <v>25419850.942000002</v>
      </c>
      <c r="FC104" s="260">
        <v>84.782493498666938</v>
      </c>
      <c r="FD104" s="269">
        <v>4553064.0459999954</v>
      </c>
      <c r="FE104" s="257">
        <v>15.185774446899144</v>
      </c>
      <c r="FF104" s="269">
        <v>29972914.987999998</v>
      </c>
      <c r="FG104" s="271">
        <v>99.968267945566083</v>
      </c>
      <c r="FH104" s="397">
        <v>34123920.464000002</v>
      </c>
      <c r="FI104" s="419">
        <v>28683064.265000001</v>
      </c>
      <c r="FJ104" s="239">
        <v>39990719.561999999</v>
      </c>
      <c r="FK104" s="257">
        <v>0.20666366536706837</v>
      </c>
      <c r="FL104" s="269">
        <v>0</v>
      </c>
      <c r="FM104" s="212">
        <v>39990719.561999999</v>
      </c>
      <c r="FN104" s="242">
        <v>30421396.983000003</v>
      </c>
      <c r="FO104" s="260">
        <v>76.071141795375539</v>
      </c>
      <c r="FP104" s="269">
        <v>7484477.1080000019</v>
      </c>
      <c r="FQ104" s="257">
        <v>18.715534979050254</v>
      </c>
      <c r="FR104" s="269">
        <v>37905874.091000006</v>
      </c>
      <c r="FS104" s="271">
        <v>94.7866767744258</v>
      </c>
      <c r="FT104" s="397">
        <v>40317140.604000017</v>
      </c>
      <c r="FU104" s="419">
        <v>41968000.001999997</v>
      </c>
      <c r="FV104" s="239">
        <v>50317329.238000005</v>
      </c>
      <c r="FW104" s="257">
        <v>0.3164646859905183</v>
      </c>
      <c r="FX104" s="269">
        <v>0</v>
      </c>
      <c r="FY104" s="212">
        <v>50317329.238000005</v>
      </c>
      <c r="FZ104" s="427">
        <v>38360623.406999998</v>
      </c>
      <c r="GA104" s="260">
        <v>76.237399694953965</v>
      </c>
      <c r="GB104" s="269">
        <v>11670008.949000005</v>
      </c>
      <c r="GC104" s="257">
        <v>23.19282268301858</v>
      </c>
      <c r="GD104" s="269">
        <v>50030632.356000006</v>
      </c>
      <c r="GE104" s="271">
        <v>99.430222377972555</v>
      </c>
      <c r="GF104" s="397">
        <v>42276087.517999992</v>
      </c>
      <c r="GG104" s="419">
        <v>46058001</v>
      </c>
      <c r="GH104" s="239">
        <v>48940713.449999996</v>
      </c>
      <c r="GI104" s="257">
        <v>0.30151034927455345</v>
      </c>
      <c r="GJ104" s="269">
        <v>0</v>
      </c>
      <c r="GK104" s="242">
        <v>48940713.449999996</v>
      </c>
      <c r="GL104" s="234">
        <v>37937612.918000005</v>
      </c>
      <c r="GM104" s="257">
        <v>77.51749053834034</v>
      </c>
      <c r="GN104" s="266">
        <v>10998091.847000005</v>
      </c>
      <c r="GO104" s="257">
        <v>22.472275272889398</v>
      </c>
      <c r="GP104" s="266">
        <v>48935704.765000008</v>
      </c>
      <c r="GQ104" s="271">
        <v>99.989765811229731</v>
      </c>
      <c r="GR104" s="397">
        <v>59142099.530999996</v>
      </c>
      <c r="GS104" s="419">
        <v>43482000</v>
      </c>
      <c r="GT104" s="239">
        <v>51095146.640000001</v>
      </c>
      <c r="GU104" s="257">
        <v>0.24727510073699963</v>
      </c>
      <c r="GV104" s="266">
        <v>0</v>
      </c>
      <c r="GW104" s="242">
        <v>51095146.640000001</v>
      </c>
      <c r="GX104" s="234">
        <v>42783942.248999998</v>
      </c>
      <c r="GY104" s="257">
        <v>83.733867230956236</v>
      </c>
      <c r="GZ104" s="266">
        <v>7883580.4180000015</v>
      </c>
      <c r="HA104" s="257">
        <v>15.429215760050907</v>
      </c>
      <c r="HB104" s="266">
        <v>50667522.666999996</v>
      </c>
      <c r="HC104" s="271">
        <v>99.16308299100713</v>
      </c>
      <c r="HD104" s="397">
        <v>48255945.614999972</v>
      </c>
      <c r="HE104" s="419">
        <v>39643000</v>
      </c>
      <c r="HF104" s="239">
        <v>54205516.258000001</v>
      </c>
      <c r="HG104" s="257">
        <v>0.28261912656073779</v>
      </c>
      <c r="HH104" s="266">
        <v>0</v>
      </c>
      <c r="HI104" s="242">
        <v>46887586.305</v>
      </c>
      <c r="HJ104" s="234">
        <v>46887586.305</v>
      </c>
      <c r="HK104" s="257">
        <v>86.499658230042272</v>
      </c>
      <c r="HL104" s="266">
        <v>5244639.8479999974</v>
      </c>
      <c r="HM104" s="257">
        <v>9.6754725534524528</v>
      </c>
      <c r="HN104" s="266">
        <v>52132226.152999997</v>
      </c>
      <c r="HO104" s="271">
        <v>96.175130783494723</v>
      </c>
      <c r="HP104" s="397">
        <v>52004266.600570001</v>
      </c>
      <c r="HQ104" s="419">
        <v>48077000</v>
      </c>
      <c r="HR104" s="239">
        <v>54828506.479999997</v>
      </c>
      <c r="HS104" s="257">
        <v>0.26742688601892939</v>
      </c>
      <c r="HT104" s="266">
        <v>0</v>
      </c>
      <c r="HU104" s="242">
        <v>54828506.479999997</v>
      </c>
      <c r="HV104" s="234">
        <v>47602795.118000001</v>
      </c>
      <c r="HW104" s="257">
        <v>86.821250794719802</v>
      </c>
      <c r="HX104" s="266">
        <v>4394415.2232900038</v>
      </c>
      <c r="HY104" s="257">
        <v>8.0148366341019539</v>
      </c>
      <c r="HZ104" s="266">
        <v>51997210.341290005</v>
      </c>
      <c r="IA104" s="271">
        <v>94.83608742882177</v>
      </c>
      <c r="IB104" s="397">
        <v>53481639.839610003</v>
      </c>
      <c r="IC104" s="419">
        <v>52709000</v>
      </c>
      <c r="ID104" s="239">
        <v>61567904.791000001</v>
      </c>
      <c r="IE104" s="257">
        <v>0.25388350990960745</v>
      </c>
      <c r="IF104" s="266">
        <v>0</v>
      </c>
      <c r="IG104" s="242">
        <v>61567904.791000001</v>
      </c>
      <c r="IH104" s="234">
        <v>50313550.442260005</v>
      </c>
      <c r="II104" s="257">
        <v>81.720420100465788</v>
      </c>
      <c r="IJ104" s="266">
        <v>5385893.5127399936</v>
      </c>
      <c r="IK104" s="257">
        <v>8.7478915045478427</v>
      </c>
      <c r="IL104" s="266">
        <v>55699443.954999998</v>
      </c>
      <c r="IM104" s="271">
        <v>90.468311605013625</v>
      </c>
      <c r="IN104" s="397">
        <v>0</v>
      </c>
      <c r="IO104" s="419">
        <v>0</v>
      </c>
      <c r="IP104" s="239">
        <v>0</v>
      </c>
      <c r="IQ104" s="257">
        <v>0</v>
      </c>
      <c r="IR104" s="266">
        <v>0</v>
      </c>
      <c r="IS104" s="242">
        <v>0</v>
      </c>
      <c r="IT104" s="234">
        <v>0</v>
      </c>
      <c r="IU104" s="257">
        <v>0</v>
      </c>
      <c r="IV104" s="266">
        <v>0</v>
      </c>
      <c r="IW104" s="257">
        <v>0</v>
      </c>
      <c r="IX104" s="266">
        <v>0</v>
      </c>
      <c r="IY104" s="271">
        <v>0</v>
      </c>
    </row>
    <row r="105" spans="1:259" ht="14.1" customHeight="1" x14ac:dyDescent="0.2">
      <c r="A105" s="202">
        <v>409</v>
      </c>
      <c r="B105" s="254" t="s">
        <v>167</v>
      </c>
      <c r="C105" s="241">
        <v>0</v>
      </c>
      <c r="D105" s="240">
        <v>0</v>
      </c>
      <c r="E105" s="241">
        <v>0</v>
      </c>
      <c r="F105" s="212">
        <v>0</v>
      </c>
      <c r="G105" s="367">
        <v>0</v>
      </c>
      <c r="H105" s="234">
        <v>0</v>
      </c>
      <c r="I105" s="256">
        <v>0</v>
      </c>
      <c r="J105" s="212">
        <v>0</v>
      </c>
      <c r="K105" s="256">
        <v>0</v>
      </c>
      <c r="L105" s="212">
        <v>0</v>
      </c>
      <c r="M105" s="256">
        <v>0</v>
      </c>
      <c r="N105" s="241">
        <v>0</v>
      </c>
      <c r="O105" s="262">
        <v>0</v>
      </c>
      <c r="P105" s="241">
        <v>0</v>
      </c>
      <c r="Q105" s="367">
        <v>0</v>
      </c>
      <c r="R105" s="234">
        <v>0</v>
      </c>
      <c r="S105" s="256">
        <v>0</v>
      </c>
      <c r="T105" s="212">
        <v>0</v>
      </c>
      <c r="U105" s="256">
        <v>0</v>
      </c>
      <c r="V105" s="212">
        <v>0</v>
      </c>
      <c r="W105" s="256">
        <v>0</v>
      </c>
      <c r="X105" s="241">
        <v>0</v>
      </c>
      <c r="Y105" s="262">
        <v>0</v>
      </c>
      <c r="Z105" s="241">
        <v>0</v>
      </c>
      <c r="AA105" s="367">
        <v>0</v>
      </c>
      <c r="AB105" s="234">
        <v>0</v>
      </c>
      <c r="AC105" s="256">
        <v>0</v>
      </c>
      <c r="AD105" s="212">
        <v>0</v>
      </c>
      <c r="AE105" s="256">
        <v>0</v>
      </c>
      <c r="AF105" s="212">
        <v>0</v>
      </c>
      <c r="AG105" s="256">
        <v>0</v>
      </c>
      <c r="AH105" s="241">
        <v>0</v>
      </c>
      <c r="AI105" s="262">
        <v>0</v>
      </c>
      <c r="AJ105" s="241">
        <v>0</v>
      </c>
      <c r="AK105" s="367">
        <v>0</v>
      </c>
      <c r="AL105" s="234">
        <v>0</v>
      </c>
      <c r="AM105" s="256">
        <v>0</v>
      </c>
      <c r="AN105" s="212">
        <v>0</v>
      </c>
      <c r="AO105" s="256">
        <v>0</v>
      </c>
      <c r="AP105" s="212">
        <v>0</v>
      </c>
      <c r="AQ105" s="256">
        <v>0</v>
      </c>
      <c r="AR105" s="241">
        <v>0</v>
      </c>
      <c r="AS105" s="262">
        <v>0</v>
      </c>
      <c r="AT105" s="241">
        <v>0</v>
      </c>
      <c r="AU105" s="367">
        <v>0</v>
      </c>
      <c r="AV105" s="234">
        <v>0</v>
      </c>
      <c r="AW105" s="256">
        <v>0</v>
      </c>
      <c r="AX105" s="212">
        <v>0</v>
      </c>
      <c r="AY105" s="256">
        <v>0</v>
      </c>
      <c r="AZ105" s="212">
        <v>0</v>
      </c>
      <c r="BA105" s="256">
        <v>0</v>
      </c>
      <c r="BB105" s="241">
        <v>0</v>
      </c>
      <c r="BC105" s="262">
        <v>0</v>
      </c>
      <c r="BD105" s="241">
        <v>0</v>
      </c>
      <c r="BE105" s="367">
        <v>0</v>
      </c>
      <c r="BF105" s="234">
        <v>0</v>
      </c>
      <c r="BG105" s="256">
        <v>0</v>
      </c>
      <c r="BH105" s="212">
        <v>0</v>
      </c>
      <c r="BI105" s="256">
        <v>0</v>
      </c>
      <c r="BJ105" s="212">
        <v>0</v>
      </c>
      <c r="BK105" s="256">
        <v>0</v>
      </c>
      <c r="BL105" s="241">
        <v>18131745.210700002</v>
      </c>
      <c r="BM105" s="262">
        <v>84.375387901746564</v>
      </c>
      <c r="BN105" s="241">
        <v>21489377.011</v>
      </c>
      <c r="BO105" s="367">
        <v>0.27093830562137794</v>
      </c>
      <c r="BP105" s="234">
        <v>18068344.528049998</v>
      </c>
      <c r="BQ105" s="256">
        <v>84.080355232267351</v>
      </c>
      <c r="BR105" s="212">
        <v>3037106.3771300018</v>
      </c>
      <c r="BS105" s="256">
        <v>14.13305921142044</v>
      </c>
      <c r="BT105" s="212">
        <v>21105450.90518</v>
      </c>
      <c r="BU105" s="262">
        <v>98.213414443687796</v>
      </c>
      <c r="BV105" s="241">
        <v>18815837.685509998</v>
      </c>
      <c r="BW105" s="373">
        <v>81.246674021183694</v>
      </c>
      <c r="BX105" s="393">
        <v>20857160.193999998</v>
      </c>
      <c r="BY105" s="212">
        <v>23158902.087000001</v>
      </c>
      <c r="BZ105" s="269">
        <v>0.26887406634751443</v>
      </c>
      <c r="CA105" s="212">
        <v>45381.970999999998</v>
      </c>
      <c r="CB105" s="242">
        <v>23113520.116</v>
      </c>
      <c r="CC105" s="234">
        <v>18749790.259239998</v>
      </c>
      <c r="CD105" s="269">
        <v>80.961481631570905</v>
      </c>
      <c r="CE105" s="212">
        <v>66047.426270000637</v>
      </c>
      <c r="CF105" s="269">
        <v>0.28519238961278587</v>
      </c>
      <c r="CG105" s="212">
        <v>18815837.685509998</v>
      </c>
      <c r="CH105" s="274">
        <v>81.246674021183694</v>
      </c>
      <c r="CI105" s="241">
        <v>24078224.113626666</v>
      </c>
      <c r="CJ105" s="373">
        <v>92.491228718438123</v>
      </c>
      <c r="CK105" s="393">
        <v>21957186.017999999</v>
      </c>
      <c r="CL105" s="212">
        <v>26032981.124000002</v>
      </c>
      <c r="CM105" s="269">
        <v>0.24788660285395078</v>
      </c>
      <c r="CN105" s="212">
        <v>0</v>
      </c>
      <c r="CO105" s="242">
        <v>26032981.124000002</v>
      </c>
      <c r="CP105" s="234">
        <v>23116451.58797</v>
      </c>
      <c r="CQ105" s="269">
        <v>88.796790032850936</v>
      </c>
      <c r="CR105" s="212">
        <v>961772.52565666661</v>
      </c>
      <c r="CS105" s="269">
        <v>3.6944386855871891</v>
      </c>
      <c r="CT105" s="212">
        <v>24078224.113626666</v>
      </c>
      <c r="CU105" s="274">
        <v>92.491228718438123</v>
      </c>
      <c r="CV105" s="241">
        <v>25282050.496999998</v>
      </c>
      <c r="CW105" s="373">
        <v>86.886661015890326</v>
      </c>
      <c r="CX105" s="393">
        <v>22097878.274</v>
      </c>
      <c r="CY105" s="212">
        <v>29097735.142999999</v>
      </c>
      <c r="CZ105" s="269">
        <v>0.33742333924077006</v>
      </c>
      <c r="DA105" s="212">
        <v>0</v>
      </c>
      <c r="DB105" s="242">
        <v>29097735.142999999</v>
      </c>
      <c r="DC105" s="234">
        <v>25064883.378000002</v>
      </c>
      <c r="DD105" s="269">
        <v>86.140324168940779</v>
      </c>
      <c r="DE105" s="212">
        <v>3797017.8080000016</v>
      </c>
      <c r="DF105" s="269">
        <v>13.049186781512942</v>
      </c>
      <c r="DG105" s="212">
        <v>28861901.186000004</v>
      </c>
      <c r="DH105" s="274">
        <v>99.189510950453723</v>
      </c>
      <c r="DI105" s="241">
        <v>35349796.965999998</v>
      </c>
      <c r="DJ105" s="373">
        <v>89.882546117330605</v>
      </c>
      <c r="DK105" s="393">
        <v>30636092.862</v>
      </c>
      <c r="DL105" s="212">
        <v>39328878.067000002</v>
      </c>
      <c r="DM105" s="269">
        <v>0.36198750361662979</v>
      </c>
      <c r="DN105" s="212">
        <v>0</v>
      </c>
      <c r="DO105" s="242">
        <v>39328878.067000002</v>
      </c>
      <c r="DP105" s="234">
        <v>32913729.609999999</v>
      </c>
      <c r="DQ105" s="269">
        <v>83.688452932546753</v>
      </c>
      <c r="DR105" s="212">
        <v>6108230.6059999987</v>
      </c>
      <c r="DS105" s="269">
        <v>15.531159052119722</v>
      </c>
      <c r="DT105" s="212">
        <v>39021960.215999998</v>
      </c>
      <c r="DU105" s="274">
        <v>99.219611984666471</v>
      </c>
      <c r="DV105" s="241">
        <v>61517670.470999993</v>
      </c>
      <c r="DW105" s="373">
        <v>91.190759045057376</v>
      </c>
      <c r="DX105" s="393">
        <v>41708453.919</v>
      </c>
      <c r="DY105" s="212">
        <v>67460421.547000006</v>
      </c>
      <c r="DZ105" s="269">
        <v>0.4777675083660467</v>
      </c>
      <c r="EA105" s="212">
        <v>0</v>
      </c>
      <c r="EB105" s="242">
        <v>67460421.547000006</v>
      </c>
      <c r="EC105" s="234">
        <v>40637997.865000002</v>
      </c>
      <c r="ED105" s="269">
        <v>60.239762712848318</v>
      </c>
      <c r="EE105" s="212">
        <v>26704207.352000006</v>
      </c>
      <c r="EF105" s="269">
        <v>39.584999233061495</v>
      </c>
      <c r="EG105" s="212">
        <v>67342205.217000008</v>
      </c>
      <c r="EH105" s="274">
        <v>99.824761945909813</v>
      </c>
      <c r="EI105" s="241">
        <v>100311517.66</v>
      </c>
      <c r="EJ105" s="373">
        <v>107.54398535112024</v>
      </c>
      <c r="EK105" s="393">
        <v>73814276.909999996</v>
      </c>
      <c r="EL105" s="212">
        <v>93274874.770999998</v>
      </c>
      <c r="EM105" s="269">
        <v>0.59524693235483894</v>
      </c>
      <c r="EN105" s="212">
        <v>0</v>
      </c>
      <c r="EO105" s="242">
        <v>93274874.770999998</v>
      </c>
      <c r="EP105" s="234">
        <v>68641975.702999994</v>
      </c>
      <c r="EQ105" s="269">
        <v>73.591067124478641</v>
      </c>
      <c r="ER105" s="212">
        <v>24535055.225000001</v>
      </c>
      <c r="ES105" s="269">
        <v>26.30403448435202</v>
      </c>
      <c r="ET105" s="212">
        <v>93177030.928000003</v>
      </c>
      <c r="EU105" s="274">
        <v>99.895101608830657</v>
      </c>
      <c r="EV105" s="397">
        <v>91221279.307000011</v>
      </c>
      <c r="EW105" s="419">
        <v>86821000</v>
      </c>
      <c r="EX105" s="239">
        <v>111212416.684</v>
      </c>
      <c r="EY105" s="257">
        <v>0.65371272457860197</v>
      </c>
      <c r="EZ105" s="269">
        <v>0</v>
      </c>
      <c r="FA105" s="212">
        <v>111212416.684</v>
      </c>
      <c r="FB105" s="242">
        <v>83163236.972000003</v>
      </c>
      <c r="FC105" s="260">
        <v>74.778733752635546</v>
      </c>
      <c r="FD105" s="269">
        <v>27578160.487999994</v>
      </c>
      <c r="FE105" s="257">
        <v>24.797735100353801</v>
      </c>
      <c r="FF105" s="269">
        <v>110741397.45999999</v>
      </c>
      <c r="FG105" s="271">
        <v>99.57646885298935</v>
      </c>
      <c r="FH105" s="397">
        <v>78627327.435000017</v>
      </c>
      <c r="FI105" s="419">
        <v>73741889.228999987</v>
      </c>
      <c r="FJ105" s="239">
        <v>104107214.876</v>
      </c>
      <c r="FK105" s="257">
        <v>0.53800428832181624</v>
      </c>
      <c r="FL105" s="269">
        <v>0</v>
      </c>
      <c r="FM105" s="212">
        <v>104107214.876</v>
      </c>
      <c r="FN105" s="242">
        <v>77198813.215000004</v>
      </c>
      <c r="FO105" s="260">
        <v>74.153182665533748</v>
      </c>
      <c r="FP105" s="269">
        <v>26321069.720999997</v>
      </c>
      <c r="FQ105" s="257">
        <v>25.28265668460201</v>
      </c>
      <c r="FR105" s="269">
        <v>103519882.936</v>
      </c>
      <c r="FS105" s="271">
        <v>99.435839350135765</v>
      </c>
      <c r="FT105" s="397">
        <v>93914527.354000017</v>
      </c>
      <c r="FU105" s="419">
        <v>92917000</v>
      </c>
      <c r="FV105" s="239">
        <v>118494820.76600002</v>
      </c>
      <c r="FW105" s="257">
        <v>0.74525867753917086</v>
      </c>
      <c r="FX105" s="269">
        <v>0</v>
      </c>
      <c r="FY105" s="212">
        <v>118494820.76600002</v>
      </c>
      <c r="FZ105" s="427">
        <v>87255899.942000002</v>
      </c>
      <c r="GA105" s="260">
        <v>73.63688925637544</v>
      </c>
      <c r="GB105" s="269">
        <v>29715935.294899996</v>
      </c>
      <c r="GC105" s="257">
        <v>25.077834712777975</v>
      </c>
      <c r="GD105" s="269">
        <v>116971835.2369</v>
      </c>
      <c r="GE105" s="271">
        <v>98.714723969153411</v>
      </c>
      <c r="GF105" s="397">
        <v>88967644.197000042</v>
      </c>
      <c r="GG105" s="419">
        <v>114267999</v>
      </c>
      <c r="GH105" s="239">
        <v>131006879.27399999</v>
      </c>
      <c r="GI105" s="257">
        <v>0.80709755013334394</v>
      </c>
      <c r="GJ105" s="269">
        <v>0</v>
      </c>
      <c r="GK105" s="242">
        <v>131006879.27399999</v>
      </c>
      <c r="GL105" s="234">
        <v>88703119.650199994</v>
      </c>
      <c r="GM105" s="257">
        <v>67.708749450231565</v>
      </c>
      <c r="GN105" s="266">
        <v>41802322.126000024</v>
      </c>
      <c r="GO105" s="257">
        <v>31.908493933796223</v>
      </c>
      <c r="GP105" s="266">
        <v>130505441.77620003</v>
      </c>
      <c r="GQ105" s="271">
        <v>99.617243384027788</v>
      </c>
      <c r="GR105" s="397">
        <v>46375055.48787</v>
      </c>
      <c r="GS105" s="419">
        <v>129900000</v>
      </c>
      <c r="GT105" s="239">
        <v>133044288.38699999</v>
      </c>
      <c r="GU105" s="257">
        <v>0.64386819447197996</v>
      </c>
      <c r="GV105" s="266">
        <v>0</v>
      </c>
      <c r="GW105" s="242">
        <v>133044288.38699999</v>
      </c>
      <c r="GX105" s="234">
        <v>79275848.071999997</v>
      </c>
      <c r="GY105" s="257">
        <v>128.83521259922429</v>
      </c>
      <c r="GZ105" s="266">
        <v>46563282.636000007</v>
      </c>
      <c r="HA105" s="257">
        <v>38.045605950782708</v>
      </c>
      <c r="HB105" s="266">
        <v>125839130.708</v>
      </c>
      <c r="HC105" s="271">
        <v>166.88081855000701</v>
      </c>
      <c r="HD105" s="397">
        <v>74664807.625999987</v>
      </c>
      <c r="HE105" s="419">
        <v>67096000</v>
      </c>
      <c r="HF105" s="239">
        <v>102736842.09599999</v>
      </c>
      <c r="HG105" s="257">
        <v>0.53565390726252371</v>
      </c>
      <c r="HH105" s="266">
        <v>0</v>
      </c>
      <c r="HI105" s="242">
        <v>72455378.007999986</v>
      </c>
      <c r="HJ105" s="234">
        <v>72455378.007999986</v>
      </c>
      <c r="HK105" s="257">
        <v>70.525214255948981</v>
      </c>
      <c r="HL105" s="266">
        <v>28228594.588000029</v>
      </c>
      <c r="HM105" s="257">
        <v>27.476603341206939</v>
      </c>
      <c r="HN105" s="266">
        <v>100683972.59600002</v>
      </c>
      <c r="HO105" s="271">
        <v>98.00181759715592</v>
      </c>
      <c r="HP105" s="397">
        <v>98416505.14237</v>
      </c>
      <c r="HQ105" s="419">
        <v>65285000</v>
      </c>
      <c r="HR105" s="239">
        <v>101886551.876</v>
      </c>
      <c r="HS105" s="257">
        <v>0.49695322825077964</v>
      </c>
      <c r="HT105" s="266">
        <v>0</v>
      </c>
      <c r="HU105" s="242">
        <v>101886551.876</v>
      </c>
      <c r="HV105" s="234">
        <v>82229373.148000002</v>
      </c>
      <c r="HW105" s="257">
        <v>80.706797544857949</v>
      </c>
      <c r="HX105" s="266">
        <v>16489609.526999995</v>
      </c>
      <c r="HY105" s="257">
        <v>16.184284602219641</v>
      </c>
      <c r="HZ105" s="266">
        <v>98718982.674999997</v>
      </c>
      <c r="IA105" s="271">
        <v>96.891082147077597</v>
      </c>
      <c r="IB105" s="397">
        <v>70537742.483449996</v>
      </c>
      <c r="IC105" s="419">
        <v>65878000</v>
      </c>
      <c r="ID105" s="239">
        <v>84298275.710999995</v>
      </c>
      <c r="IE105" s="257">
        <v>0.3476152418941017</v>
      </c>
      <c r="IF105" s="266">
        <v>0</v>
      </c>
      <c r="IG105" s="242">
        <v>84298275.710999995</v>
      </c>
      <c r="IH105" s="234">
        <v>67192883.606000006</v>
      </c>
      <c r="II105" s="257">
        <v>79.708491115948263</v>
      </c>
      <c r="IJ105" s="266">
        <v>15691943.309999987</v>
      </c>
      <c r="IK105" s="257">
        <v>18.614785625979728</v>
      </c>
      <c r="IL105" s="266">
        <v>82884826.915999994</v>
      </c>
      <c r="IM105" s="271">
        <v>98.323276741927984</v>
      </c>
      <c r="IN105" s="397">
        <v>0</v>
      </c>
      <c r="IO105" s="419">
        <v>0</v>
      </c>
      <c r="IP105" s="239">
        <v>0</v>
      </c>
      <c r="IQ105" s="257">
        <v>0</v>
      </c>
      <c r="IR105" s="266">
        <v>0</v>
      </c>
      <c r="IS105" s="242">
        <v>0</v>
      </c>
      <c r="IT105" s="234">
        <v>0</v>
      </c>
      <c r="IU105" s="257">
        <v>0</v>
      </c>
      <c r="IV105" s="266">
        <v>0</v>
      </c>
      <c r="IW105" s="257">
        <v>0</v>
      </c>
      <c r="IX105" s="266">
        <v>0</v>
      </c>
      <c r="IY105" s="271">
        <v>0</v>
      </c>
    </row>
    <row r="106" spans="1:259" ht="14.1" customHeight="1" x14ac:dyDescent="0.2">
      <c r="A106" s="202">
        <v>410</v>
      </c>
      <c r="B106" s="254" t="s">
        <v>168</v>
      </c>
      <c r="C106" s="241">
        <v>0</v>
      </c>
      <c r="D106" s="240">
        <v>0</v>
      </c>
      <c r="E106" s="241">
        <v>0</v>
      </c>
      <c r="F106" s="212">
        <v>0</v>
      </c>
      <c r="G106" s="367">
        <v>0</v>
      </c>
      <c r="H106" s="234">
        <v>0</v>
      </c>
      <c r="I106" s="256">
        <v>0</v>
      </c>
      <c r="J106" s="212">
        <v>0</v>
      </c>
      <c r="K106" s="256">
        <v>0</v>
      </c>
      <c r="L106" s="212">
        <v>0</v>
      </c>
      <c r="M106" s="256">
        <v>0</v>
      </c>
      <c r="N106" s="241">
        <v>0</v>
      </c>
      <c r="O106" s="262">
        <v>0</v>
      </c>
      <c r="P106" s="241">
        <v>0</v>
      </c>
      <c r="Q106" s="367">
        <v>0</v>
      </c>
      <c r="R106" s="234">
        <v>0</v>
      </c>
      <c r="S106" s="256">
        <v>0</v>
      </c>
      <c r="T106" s="212">
        <v>0</v>
      </c>
      <c r="U106" s="256">
        <v>0</v>
      </c>
      <c r="V106" s="212">
        <v>0</v>
      </c>
      <c r="W106" s="256">
        <v>0</v>
      </c>
      <c r="X106" s="241">
        <v>0</v>
      </c>
      <c r="Y106" s="262">
        <v>0</v>
      </c>
      <c r="Z106" s="241">
        <v>0</v>
      </c>
      <c r="AA106" s="367">
        <v>0</v>
      </c>
      <c r="AB106" s="234">
        <v>0</v>
      </c>
      <c r="AC106" s="256">
        <v>0</v>
      </c>
      <c r="AD106" s="212">
        <v>0</v>
      </c>
      <c r="AE106" s="256">
        <v>0</v>
      </c>
      <c r="AF106" s="212">
        <v>0</v>
      </c>
      <c r="AG106" s="256">
        <v>0</v>
      </c>
      <c r="AH106" s="241">
        <v>0</v>
      </c>
      <c r="AI106" s="262">
        <v>0</v>
      </c>
      <c r="AJ106" s="241">
        <v>0</v>
      </c>
      <c r="AK106" s="367">
        <v>0</v>
      </c>
      <c r="AL106" s="234">
        <v>0</v>
      </c>
      <c r="AM106" s="256">
        <v>0</v>
      </c>
      <c r="AN106" s="212">
        <v>0</v>
      </c>
      <c r="AO106" s="256">
        <v>0</v>
      </c>
      <c r="AP106" s="212">
        <v>0</v>
      </c>
      <c r="AQ106" s="256">
        <v>0</v>
      </c>
      <c r="AR106" s="241">
        <v>0</v>
      </c>
      <c r="AS106" s="262">
        <v>0</v>
      </c>
      <c r="AT106" s="241">
        <v>0</v>
      </c>
      <c r="AU106" s="367">
        <v>0</v>
      </c>
      <c r="AV106" s="234">
        <v>0</v>
      </c>
      <c r="AW106" s="256">
        <v>0</v>
      </c>
      <c r="AX106" s="212">
        <v>0</v>
      </c>
      <c r="AY106" s="256">
        <v>0</v>
      </c>
      <c r="AZ106" s="212">
        <v>0</v>
      </c>
      <c r="BA106" s="256">
        <v>0</v>
      </c>
      <c r="BB106" s="241">
        <v>0</v>
      </c>
      <c r="BC106" s="262">
        <v>0</v>
      </c>
      <c r="BD106" s="241">
        <v>0</v>
      </c>
      <c r="BE106" s="367">
        <v>0</v>
      </c>
      <c r="BF106" s="234">
        <v>0</v>
      </c>
      <c r="BG106" s="256">
        <v>0</v>
      </c>
      <c r="BH106" s="212">
        <v>0</v>
      </c>
      <c r="BI106" s="256">
        <v>0</v>
      </c>
      <c r="BJ106" s="212">
        <v>0</v>
      </c>
      <c r="BK106" s="256">
        <v>0</v>
      </c>
      <c r="BL106" s="241">
        <v>9742592.8149999995</v>
      </c>
      <c r="BM106" s="262">
        <v>89.670160496660927</v>
      </c>
      <c r="BN106" s="241">
        <v>10864921.799000001</v>
      </c>
      <c r="BO106" s="367">
        <v>0.13698505551943166</v>
      </c>
      <c r="BP106" s="234">
        <v>9910735.9140000008</v>
      </c>
      <c r="BQ106" s="256">
        <v>91.217738124099313</v>
      </c>
      <c r="BR106" s="212">
        <v>244192.65099999867</v>
      </c>
      <c r="BS106" s="256">
        <v>2.2475325227142817</v>
      </c>
      <c r="BT106" s="212">
        <v>10154928.564999999</v>
      </c>
      <c r="BU106" s="262">
        <v>93.465270646813607</v>
      </c>
      <c r="BV106" s="241">
        <v>9651561.5820000004</v>
      </c>
      <c r="BW106" s="373">
        <v>85.618023230101812</v>
      </c>
      <c r="BX106" s="393">
        <v>9436663.0380000006</v>
      </c>
      <c r="BY106" s="212">
        <v>11272815.253</v>
      </c>
      <c r="BZ106" s="269">
        <v>0.1308770020647825</v>
      </c>
      <c r="CA106" s="212">
        <v>0</v>
      </c>
      <c r="CB106" s="242">
        <v>11272815.253</v>
      </c>
      <c r="CC106" s="234">
        <v>9229448.773</v>
      </c>
      <c r="CD106" s="269">
        <v>81.873503342865433</v>
      </c>
      <c r="CE106" s="212">
        <v>422112.80900000036</v>
      </c>
      <c r="CF106" s="269">
        <v>3.7445198872363736</v>
      </c>
      <c r="CG106" s="212">
        <v>9651561.5820000004</v>
      </c>
      <c r="CH106" s="274">
        <v>85.618023230101812</v>
      </c>
      <c r="CI106" s="241">
        <v>13188071.205</v>
      </c>
      <c r="CJ106" s="373">
        <v>84.602761176724599</v>
      </c>
      <c r="CK106" s="393">
        <v>10021706.812000001</v>
      </c>
      <c r="CL106" s="212">
        <v>15588227.880000001</v>
      </c>
      <c r="CM106" s="269">
        <v>0.1484314391533165</v>
      </c>
      <c r="CN106" s="212">
        <v>0</v>
      </c>
      <c r="CO106" s="242">
        <v>15588227.880000001</v>
      </c>
      <c r="CP106" s="234">
        <v>12850014.881999999</v>
      </c>
      <c r="CQ106" s="269">
        <v>82.434096941107839</v>
      </c>
      <c r="CR106" s="212">
        <v>338056.32300000079</v>
      </c>
      <c r="CS106" s="269">
        <v>2.1686642356167605</v>
      </c>
      <c r="CT106" s="212">
        <v>13188071.205</v>
      </c>
      <c r="CU106" s="274">
        <v>84.602761176724599</v>
      </c>
      <c r="CV106" s="241">
        <v>15764771.468969999</v>
      </c>
      <c r="CW106" s="373">
        <v>85.510287404534566</v>
      </c>
      <c r="CX106" s="393">
        <v>14025019.891000001</v>
      </c>
      <c r="CY106" s="212">
        <v>18436110.961000003</v>
      </c>
      <c r="CZ106" s="269">
        <v>0.21378894585788771</v>
      </c>
      <c r="DA106" s="212">
        <v>0</v>
      </c>
      <c r="DB106" s="242">
        <v>18436110.961000003</v>
      </c>
      <c r="DC106" s="234">
        <v>15170925.522999998</v>
      </c>
      <c r="DD106" s="269">
        <v>82.289185366115319</v>
      </c>
      <c r="DE106" s="212">
        <v>3093489.8869999992</v>
      </c>
      <c r="DF106" s="269">
        <v>16.779514364737818</v>
      </c>
      <c r="DG106" s="212">
        <v>18264415.409999996</v>
      </c>
      <c r="DH106" s="274">
        <v>99.06869973085314</v>
      </c>
      <c r="DI106" s="241">
        <v>21618662.982999999</v>
      </c>
      <c r="DJ106" s="373">
        <v>92.407042460825693</v>
      </c>
      <c r="DK106" s="393">
        <v>15220750.544</v>
      </c>
      <c r="DL106" s="212">
        <v>23395038.307999998</v>
      </c>
      <c r="DM106" s="269">
        <v>0.21533061532294898</v>
      </c>
      <c r="DN106" s="212">
        <v>0</v>
      </c>
      <c r="DO106" s="242">
        <v>23395038.307999998</v>
      </c>
      <c r="DP106" s="234">
        <v>20194073.656000003</v>
      </c>
      <c r="DQ106" s="269">
        <v>86.317762724477291</v>
      </c>
      <c r="DR106" s="212">
        <v>1699263.9590000007</v>
      </c>
      <c r="DS106" s="269">
        <v>7.2633518980771781</v>
      </c>
      <c r="DT106" s="212">
        <v>21893337.615000002</v>
      </c>
      <c r="DU106" s="274">
        <v>93.581114622554452</v>
      </c>
      <c r="DV106" s="241">
        <v>23566078.819996994</v>
      </c>
      <c r="DW106" s="373">
        <v>95.482306723020386</v>
      </c>
      <c r="DX106" s="393">
        <v>20588862.958000001</v>
      </c>
      <c r="DY106" s="212">
        <v>24681094.989</v>
      </c>
      <c r="DZ106" s="269">
        <v>0.17479619881154801</v>
      </c>
      <c r="EA106" s="212">
        <v>0</v>
      </c>
      <c r="EB106" s="242">
        <v>24681094.989</v>
      </c>
      <c r="EC106" s="234">
        <v>22193076.25</v>
      </c>
      <c r="ED106" s="269">
        <v>89.919334048554674</v>
      </c>
      <c r="EE106" s="212">
        <v>1166984.5179999988</v>
      </c>
      <c r="EF106" s="269">
        <v>4.7282526100244198</v>
      </c>
      <c r="EG106" s="212">
        <v>23360060.767999999</v>
      </c>
      <c r="EH106" s="274">
        <v>94.647586658579101</v>
      </c>
      <c r="EI106" s="241">
        <v>22189938.759029996</v>
      </c>
      <c r="EJ106" s="373">
        <v>88.754422500007706</v>
      </c>
      <c r="EK106" s="393">
        <v>22502643.425999999</v>
      </c>
      <c r="EL106" s="212">
        <v>25001502.047999997</v>
      </c>
      <c r="EM106" s="269">
        <v>0.1595506553600026</v>
      </c>
      <c r="EN106" s="212">
        <v>0</v>
      </c>
      <c r="EO106" s="242">
        <v>25001502.047999997</v>
      </c>
      <c r="EP106" s="234">
        <v>22121588.589000002</v>
      </c>
      <c r="EQ106" s="269">
        <v>88.481038245338638</v>
      </c>
      <c r="ER106" s="212">
        <v>2376668.4030000018</v>
      </c>
      <c r="ES106" s="269">
        <v>9.5061024671120684</v>
      </c>
      <c r="ET106" s="212">
        <v>24498256.992000002</v>
      </c>
      <c r="EU106" s="274">
        <v>97.98714071245071</v>
      </c>
      <c r="EV106" s="397">
        <v>25902644.247000005</v>
      </c>
      <c r="EW106" s="419">
        <v>24021439.447999999</v>
      </c>
      <c r="EX106" s="239">
        <v>28442156.029999997</v>
      </c>
      <c r="EY106" s="257">
        <v>0.16718456324972536</v>
      </c>
      <c r="EZ106" s="269">
        <v>0</v>
      </c>
      <c r="FA106" s="212">
        <v>28442156.029999997</v>
      </c>
      <c r="FB106" s="242">
        <v>25400800.300999999</v>
      </c>
      <c r="FC106" s="260">
        <v>89.306873481067811</v>
      </c>
      <c r="FD106" s="269">
        <v>2355302.6490000044</v>
      </c>
      <c r="FE106" s="257">
        <v>8.2810271011652432</v>
      </c>
      <c r="FF106" s="269">
        <v>27756102.950000003</v>
      </c>
      <c r="FG106" s="271">
        <v>97.587900582233061</v>
      </c>
      <c r="FH106" s="397">
        <v>28672788.432999998</v>
      </c>
      <c r="FI106" s="419">
        <v>25772454.502</v>
      </c>
      <c r="FJ106" s="239">
        <v>31195990.175999999</v>
      </c>
      <c r="FK106" s="257">
        <v>0.1612143453566002</v>
      </c>
      <c r="FL106" s="269">
        <v>0</v>
      </c>
      <c r="FM106" s="212">
        <v>31195990.175999999</v>
      </c>
      <c r="FN106" s="242">
        <v>28999686.869000003</v>
      </c>
      <c r="FO106" s="260">
        <v>92.959661499413869</v>
      </c>
      <c r="FP106" s="269">
        <v>1746763.102999995</v>
      </c>
      <c r="FQ106" s="257">
        <v>5.5993193136207351</v>
      </c>
      <c r="FR106" s="269">
        <v>30746449.971999999</v>
      </c>
      <c r="FS106" s="271">
        <v>98.558980813034609</v>
      </c>
      <c r="FT106" s="397">
        <v>30715883.905999999</v>
      </c>
      <c r="FU106" s="419">
        <v>30831999.997099999</v>
      </c>
      <c r="FV106" s="239">
        <v>31588863.625100002</v>
      </c>
      <c r="FW106" s="257">
        <v>0.19867429291865027</v>
      </c>
      <c r="FX106" s="269">
        <v>0</v>
      </c>
      <c r="FY106" s="212">
        <v>31588863.625100002</v>
      </c>
      <c r="FZ106" s="427">
        <v>29119955.812000003</v>
      </c>
      <c r="GA106" s="260">
        <v>92.184246187513224</v>
      </c>
      <c r="GB106" s="269">
        <v>1684106.2289999956</v>
      </c>
      <c r="GC106" s="257">
        <v>5.3313289423359693</v>
      </c>
      <c r="GD106" s="269">
        <v>30804062.040999997</v>
      </c>
      <c r="GE106" s="271">
        <v>97.515575129849196</v>
      </c>
      <c r="GF106" s="397">
        <v>32003400.016000003</v>
      </c>
      <c r="GG106" s="419">
        <v>30183000</v>
      </c>
      <c r="GH106" s="239">
        <v>34574419.414999999</v>
      </c>
      <c r="GI106" s="257">
        <v>0.21300354120157503</v>
      </c>
      <c r="GJ106" s="269">
        <v>0</v>
      </c>
      <c r="GK106" s="242">
        <v>34574419.414999999</v>
      </c>
      <c r="GL106" s="234">
        <v>30353624.414000001</v>
      </c>
      <c r="GM106" s="257">
        <v>87.79214496608779</v>
      </c>
      <c r="GN106" s="266">
        <v>3368605.9290000019</v>
      </c>
      <c r="GO106" s="257">
        <v>9.7430585559986103</v>
      </c>
      <c r="GP106" s="266">
        <v>33722230.343000002</v>
      </c>
      <c r="GQ106" s="271">
        <v>97.535203522086405</v>
      </c>
      <c r="GR106" s="397">
        <v>82108318.373999998</v>
      </c>
      <c r="GS106" s="419">
        <v>34007000</v>
      </c>
      <c r="GT106" s="239">
        <v>36224228.550000004</v>
      </c>
      <c r="GU106" s="257">
        <v>0.17530725230973421</v>
      </c>
      <c r="GV106" s="266">
        <v>323955.304</v>
      </c>
      <c r="GW106" s="242">
        <v>35900273.246000007</v>
      </c>
      <c r="GX106" s="234">
        <v>27094577.629000001</v>
      </c>
      <c r="GY106" s="257">
        <v>74.796838231079448</v>
      </c>
      <c r="GZ106" s="266">
        <v>6923253.9329999965</v>
      </c>
      <c r="HA106" s="257">
        <v>19.112219114463365</v>
      </c>
      <c r="HB106" s="266">
        <v>34017831.561999999</v>
      </c>
      <c r="HC106" s="271">
        <v>93.90905734554282</v>
      </c>
      <c r="HD106" s="397">
        <v>38392449.922999993</v>
      </c>
      <c r="HE106" s="419">
        <v>31350000</v>
      </c>
      <c r="HF106" s="239">
        <v>44856506.534000002</v>
      </c>
      <c r="HG106" s="257">
        <v>0.23387484470889269</v>
      </c>
      <c r="HH106" s="266">
        <v>0</v>
      </c>
      <c r="HI106" s="242">
        <v>36390331.502000004</v>
      </c>
      <c r="HJ106" s="234">
        <v>36390331.502000004</v>
      </c>
      <c r="HK106" s="257">
        <v>81.126093656930536</v>
      </c>
      <c r="HL106" s="266">
        <v>5261924.1779999956</v>
      </c>
      <c r="HM106" s="257">
        <v>11.730570623041277</v>
      </c>
      <c r="HN106" s="266">
        <v>41652255.68</v>
      </c>
      <c r="HO106" s="271">
        <v>92.85666427997181</v>
      </c>
      <c r="HP106" s="397">
        <v>44929105.036480002</v>
      </c>
      <c r="HQ106" s="419">
        <v>31683000</v>
      </c>
      <c r="HR106" s="239">
        <v>48909029.019000001</v>
      </c>
      <c r="HS106" s="257">
        <v>0.23855454340219379</v>
      </c>
      <c r="HT106" s="266">
        <v>0</v>
      </c>
      <c r="HU106" s="242">
        <v>48909029.019000001</v>
      </c>
      <c r="HV106" s="234">
        <v>42170156.18351867</v>
      </c>
      <c r="HW106" s="257">
        <v>86.221618031174913</v>
      </c>
      <c r="HX106" s="266">
        <v>4671191.0440333337</v>
      </c>
      <c r="HY106" s="257">
        <v>9.5507744433419166</v>
      </c>
      <c r="HZ106" s="266">
        <v>46841347.227552004</v>
      </c>
      <c r="IA106" s="271">
        <v>95.77239247451682</v>
      </c>
      <c r="IB106" s="397">
        <v>47224910.989739999</v>
      </c>
      <c r="IC106" s="419">
        <v>48593000</v>
      </c>
      <c r="ID106" s="239">
        <v>52595492.609999999</v>
      </c>
      <c r="IE106" s="257">
        <v>0.21688456533611941</v>
      </c>
      <c r="IF106" s="266">
        <v>0</v>
      </c>
      <c r="IG106" s="242">
        <v>52595492.609999999</v>
      </c>
      <c r="IH106" s="234">
        <v>45147367.280500002</v>
      </c>
      <c r="II106" s="257">
        <v>85.838852418916446</v>
      </c>
      <c r="IJ106" s="266">
        <v>4016026.1898333281</v>
      </c>
      <c r="IK106" s="257">
        <v>7.63568509494245</v>
      </c>
      <c r="IL106" s="266">
        <v>49163393.47033333</v>
      </c>
      <c r="IM106" s="271">
        <v>93.474537513858891</v>
      </c>
      <c r="IN106" s="397">
        <v>0</v>
      </c>
      <c r="IO106" s="419">
        <v>0</v>
      </c>
      <c r="IP106" s="239">
        <v>0</v>
      </c>
      <c r="IQ106" s="257">
        <v>0</v>
      </c>
      <c r="IR106" s="266">
        <v>0</v>
      </c>
      <c r="IS106" s="242">
        <v>0</v>
      </c>
      <c r="IT106" s="234">
        <v>0</v>
      </c>
      <c r="IU106" s="257">
        <v>0</v>
      </c>
      <c r="IV106" s="266">
        <v>0</v>
      </c>
      <c r="IW106" s="257">
        <v>0</v>
      </c>
      <c r="IX106" s="266">
        <v>0</v>
      </c>
      <c r="IY106" s="271">
        <v>0</v>
      </c>
    </row>
    <row r="107" spans="1:259" ht="14.1" customHeight="1" x14ac:dyDescent="0.2">
      <c r="A107" s="202">
        <v>411</v>
      </c>
      <c r="B107" s="254" t="s">
        <v>169</v>
      </c>
      <c r="C107" s="241">
        <v>0</v>
      </c>
      <c r="D107" s="240">
        <v>0</v>
      </c>
      <c r="E107" s="241">
        <v>0</v>
      </c>
      <c r="F107" s="212">
        <v>0</v>
      </c>
      <c r="G107" s="367">
        <v>0</v>
      </c>
      <c r="H107" s="234">
        <v>0</v>
      </c>
      <c r="I107" s="256">
        <v>0</v>
      </c>
      <c r="J107" s="212">
        <v>0</v>
      </c>
      <c r="K107" s="256">
        <v>0</v>
      </c>
      <c r="L107" s="212">
        <v>0</v>
      </c>
      <c r="M107" s="256">
        <v>0</v>
      </c>
      <c r="N107" s="241">
        <v>0</v>
      </c>
      <c r="O107" s="262">
        <v>0</v>
      </c>
      <c r="P107" s="241">
        <v>0</v>
      </c>
      <c r="Q107" s="367">
        <v>0</v>
      </c>
      <c r="R107" s="234">
        <v>0</v>
      </c>
      <c r="S107" s="256">
        <v>0</v>
      </c>
      <c r="T107" s="212">
        <v>0</v>
      </c>
      <c r="U107" s="256">
        <v>0</v>
      </c>
      <c r="V107" s="212">
        <v>0</v>
      </c>
      <c r="W107" s="256">
        <v>0</v>
      </c>
      <c r="X107" s="241">
        <v>0</v>
      </c>
      <c r="Y107" s="262">
        <v>0</v>
      </c>
      <c r="Z107" s="241">
        <v>0</v>
      </c>
      <c r="AA107" s="367">
        <v>0</v>
      </c>
      <c r="AB107" s="234">
        <v>0</v>
      </c>
      <c r="AC107" s="256">
        <v>0</v>
      </c>
      <c r="AD107" s="212">
        <v>0</v>
      </c>
      <c r="AE107" s="256">
        <v>0</v>
      </c>
      <c r="AF107" s="212">
        <v>0</v>
      </c>
      <c r="AG107" s="256">
        <v>0</v>
      </c>
      <c r="AH107" s="241">
        <v>0</v>
      </c>
      <c r="AI107" s="262">
        <v>0</v>
      </c>
      <c r="AJ107" s="241">
        <v>0</v>
      </c>
      <c r="AK107" s="367">
        <v>0</v>
      </c>
      <c r="AL107" s="234">
        <v>0</v>
      </c>
      <c r="AM107" s="256">
        <v>0</v>
      </c>
      <c r="AN107" s="212">
        <v>0</v>
      </c>
      <c r="AO107" s="256">
        <v>0</v>
      </c>
      <c r="AP107" s="212">
        <v>0</v>
      </c>
      <c r="AQ107" s="256">
        <v>0</v>
      </c>
      <c r="AR107" s="241">
        <v>0</v>
      </c>
      <c r="AS107" s="262">
        <v>0</v>
      </c>
      <c r="AT107" s="241">
        <v>0</v>
      </c>
      <c r="AU107" s="367">
        <v>0</v>
      </c>
      <c r="AV107" s="234">
        <v>0</v>
      </c>
      <c r="AW107" s="256">
        <v>0</v>
      </c>
      <c r="AX107" s="212">
        <v>0</v>
      </c>
      <c r="AY107" s="256">
        <v>0</v>
      </c>
      <c r="AZ107" s="212">
        <v>0</v>
      </c>
      <c r="BA107" s="256">
        <v>0</v>
      </c>
      <c r="BB107" s="241">
        <v>0</v>
      </c>
      <c r="BC107" s="262">
        <v>0</v>
      </c>
      <c r="BD107" s="241">
        <v>0</v>
      </c>
      <c r="BE107" s="367">
        <v>0</v>
      </c>
      <c r="BF107" s="234">
        <v>0</v>
      </c>
      <c r="BG107" s="256">
        <v>0</v>
      </c>
      <c r="BH107" s="212">
        <v>0</v>
      </c>
      <c r="BI107" s="256">
        <v>0</v>
      </c>
      <c r="BJ107" s="212">
        <v>0</v>
      </c>
      <c r="BK107" s="256">
        <v>0</v>
      </c>
      <c r="BL107" s="241">
        <v>14363957.698120002</v>
      </c>
      <c r="BM107" s="262">
        <v>93.107088210353183</v>
      </c>
      <c r="BN107" s="241">
        <v>15427351.4232</v>
      </c>
      <c r="BO107" s="367">
        <v>0.19450821923258974</v>
      </c>
      <c r="BP107" s="234">
        <v>14343671.189040001</v>
      </c>
      <c r="BQ107" s="256">
        <v>92.975591179375499</v>
      </c>
      <c r="BR107" s="212">
        <v>558426.12420999818</v>
      </c>
      <c r="BS107" s="256">
        <v>3.6197148096997673</v>
      </c>
      <c r="BT107" s="212">
        <v>14902097.31325</v>
      </c>
      <c r="BU107" s="262">
        <v>96.595305989075271</v>
      </c>
      <c r="BV107" s="241">
        <v>14542575.215449996</v>
      </c>
      <c r="BW107" s="373">
        <v>92.503455052157918</v>
      </c>
      <c r="BX107" s="393">
        <v>12952009.198999999</v>
      </c>
      <c r="BY107" s="212">
        <v>15721115.72184</v>
      </c>
      <c r="BZ107" s="269">
        <v>0.18252161936570135</v>
      </c>
      <c r="CA107" s="212">
        <v>0</v>
      </c>
      <c r="CB107" s="242">
        <v>15721115.72184</v>
      </c>
      <c r="CC107" s="234">
        <v>14290560.977</v>
      </c>
      <c r="CD107" s="269">
        <v>90.900424816206566</v>
      </c>
      <c r="CE107" s="212">
        <v>252014.23844999634</v>
      </c>
      <c r="CF107" s="269">
        <v>1.6030302359513489</v>
      </c>
      <c r="CG107" s="212">
        <v>14542575.215449996</v>
      </c>
      <c r="CH107" s="274">
        <v>92.503455052157918</v>
      </c>
      <c r="CI107" s="241">
        <v>16542382.67426</v>
      </c>
      <c r="CJ107" s="373">
        <v>94.569903318294962</v>
      </c>
      <c r="CK107" s="393">
        <v>13021156.864</v>
      </c>
      <c r="CL107" s="212">
        <v>17492227.541549999</v>
      </c>
      <c r="CM107" s="269">
        <v>0.16656136463855348</v>
      </c>
      <c r="CN107" s="212">
        <v>0</v>
      </c>
      <c r="CO107" s="242">
        <v>17492227.541549999</v>
      </c>
      <c r="CP107" s="234">
        <v>16420601.363</v>
      </c>
      <c r="CQ107" s="269">
        <v>93.873700899416491</v>
      </c>
      <c r="CR107" s="212">
        <v>121781.31125999987</v>
      </c>
      <c r="CS107" s="269">
        <v>0.69620241887848622</v>
      </c>
      <c r="CT107" s="212">
        <v>16542382.67426</v>
      </c>
      <c r="CU107" s="274">
        <v>94.569903318294962</v>
      </c>
      <c r="CV107" s="241">
        <v>16266425.64631</v>
      </c>
      <c r="CW107" s="373">
        <v>90.557519066340149</v>
      </c>
      <c r="CX107" s="393">
        <v>16224935.355</v>
      </c>
      <c r="CY107" s="212">
        <v>17962534.546</v>
      </c>
      <c r="CZ107" s="269">
        <v>0.20829725605627042</v>
      </c>
      <c r="DA107" s="212">
        <v>0</v>
      </c>
      <c r="DB107" s="242">
        <v>17962534.546</v>
      </c>
      <c r="DC107" s="234">
        <v>16005791.55119</v>
      </c>
      <c r="DD107" s="269">
        <v>89.106531765887468</v>
      </c>
      <c r="DE107" s="212">
        <v>1734591.6090000004</v>
      </c>
      <c r="DF107" s="269">
        <v>9.6567196826144404</v>
      </c>
      <c r="DG107" s="212">
        <v>17740383.160190001</v>
      </c>
      <c r="DH107" s="274">
        <v>98.763251448501904</v>
      </c>
      <c r="DI107" s="241">
        <v>20973764.098000001</v>
      </c>
      <c r="DJ107" s="373">
        <v>91.676360990666495</v>
      </c>
      <c r="DK107" s="393">
        <v>16389447.267000001</v>
      </c>
      <c r="DL107" s="212">
        <v>22878050.427999999</v>
      </c>
      <c r="DM107" s="269">
        <v>0.21057219959183049</v>
      </c>
      <c r="DN107" s="212">
        <v>0</v>
      </c>
      <c r="DO107" s="242">
        <v>22878050.427999999</v>
      </c>
      <c r="DP107" s="234">
        <v>18640873.498999998</v>
      </c>
      <c r="DQ107" s="269">
        <v>81.479291942576523</v>
      </c>
      <c r="DR107" s="212">
        <v>3102392.3560000006</v>
      </c>
      <c r="DS107" s="269">
        <v>13.560562626451086</v>
      </c>
      <c r="DT107" s="212">
        <v>21743265.854999997</v>
      </c>
      <c r="DU107" s="274">
        <v>95.039854569027611</v>
      </c>
      <c r="DV107" s="241">
        <v>22322455.220479999</v>
      </c>
      <c r="DW107" s="373">
        <v>87.151598949114089</v>
      </c>
      <c r="DX107" s="393">
        <v>22432090.697000001</v>
      </c>
      <c r="DY107" s="212">
        <v>25613362.794</v>
      </c>
      <c r="DZ107" s="269">
        <v>0.18139869633692171</v>
      </c>
      <c r="EA107" s="212">
        <v>0</v>
      </c>
      <c r="EB107" s="242">
        <v>25613362.794</v>
      </c>
      <c r="EC107" s="234">
        <v>21133164.052000001</v>
      </c>
      <c r="ED107" s="269">
        <v>82.50835402585443</v>
      </c>
      <c r="EE107" s="212">
        <v>1776482.0430000017</v>
      </c>
      <c r="EF107" s="269">
        <v>6.9357626223767355</v>
      </c>
      <c r="EG107" s="212">
        <v>22909646.095000003</v>
      </c>
      <c r="EH107" s="274">
        <v>89.444116648231173</v>
      </c>
      <c r="EI107" s="241">
        <v>29258299.2346</v>
      </c>
      <c r="EJ107" s="373">
        <v>91.681639549577326</v>
      </c>
      <c r="EK107" s="393">
        <v>28945397.594999999</v>
      </c>
      <c r="EL107" s="212">
        <v>31912931.943999998</v>
      </c>
      <c r="EM107" s="269">
        <v>0.20365693214546987</v>
      </c>
      <c r="EN107" s="212">
        <v>0</v>
      </c>
      <c r="EO107" s="242">
        <v>31912931.943999998</v>
      </c>
      <c r="EP107" s="234">
        <v>24315799.016999997</v>
      </c>
      <c r="EQ107" s="269">
        <v>76.194186919800231</v>
      </c>
      <c r="ER107" s="212">
        <v>6209246.8858100036</v>
      </c>
      <c r="ES107" s="269">
        <v>19.456836171323374</v>
      </c>
      <c r="ET107" s="212">
        <v>30525045.90281</v>
      </c>
      <c r="EU107" s="274">
        <v>95.651023091123605</v>
      </c>
      <c r="EV107" s="397">
        <v>28368481.954100005</v>
      </c>
      <c r="EW107" s="419">
        <v>23123999.649</v>
      </c>
      <c r="EX107" s="239">
        <v>31793869.160999998</v>
      </c>
      <c r="EY107" s="257">
        <v>0.18688611805990071</v>
      </c>
      <c r="EZ107" s="269">
        <v>0</v>
      </c>
      <c r="FA107" s="212">
        <v>31793869.160999998</v>
      </c>
      <c r="FB107" s="242">
        <v>21749020.035999998</v>
      </c>
      <c r="FC107" s="260">
        <v>68.406333075932977</v>
      </c>
      <c r="FD107" s="269">
        <v>5741070.1209999993</v>
      </c>
      <c r="FE107" s="257">
        <v>18.057160932279022</v>
      </c>
      <c r="FF107" s="269">
        <v>27490090.156999998</v>
      </c>
      <c r="FG107" s="271">
        <v>86.46349400821201</v>
      </c>
      <c r="FH107" s="397">
        <v>31167224.281000003</v>
      </c>
      <c r="FI107" s="419">
        <v>24171035.280000001</v>
      </c>
      <c r="FJ107" s="239">
        <v>34044275.890000001</v>
      </c>
      <c r="FK107" s="257">
        <v>0.17593368954732672</v>
      </c>
      <c r="FL107" s="269">
        <v>0</v>
      </c>
      <c r="FM107" s="212">
        <v>34044275.890000001</v>
      </c>
      <c r="FN107" s="242">
        <v>23668919.750999995</v>
      </c>
      <c r="FO107" s="260">
        <v>69.523933560744027</v>
      </c>
      <c r="FP107" s="269">
        <v>6587050.9660000019</v>
      </c>
      <c r="FQ107" s="257">
        <v>19.34848309678647</v>
      </c>
      <c r="FR107" s="269">
        <v>30255970.716999996</v>
      </c>
      <c r="FS107" s="271">
        <v>88.872416657530479</v>
      </c>
      <c r="FT107" s="397">
        <v>42367157.994000003</v>
      </c>
      <c r="FU107" s="419">
        <v>34509000</v>
      </c>
      <c r="FV107" s="239">
        <v>42223997.640000001</v>
      </c>
      <c r="FW107" s="257">
        <v>0.26556266711222032</v>
      </c>
      <c r="FX107" s="269">
        <v>0</v>
      </c>
      <c r="FY107" s="212">
        <v>42223997.640000001</v>
      </c>
      <c r="FZ107" s="427">
        <v>34337404.076000005</v>
      </c>
      <c r="GA107" s="260">
        <v>81.32201116710749</v>
      </c>
      <c r="GB107" s="269">
        <v>6082796.5159999989</v>
      </c>
      <c r="GC107" s="257">
        <v>14.406017563428414</v>
      </c>
      <c r="GD107" s="269">
        <v>40420200.592000008</v>
      </c>
      <c r="GE107" s="271">
        <v>95.728028730535925</v>
      </c>
      <c r="GF107" s="397">
        <v>32999994.053000003</v>
      </c>
      <c r="GG107" s="419">
        <v>29760000</v>
      </c>
      <c r="GH107" s="239">
        <v>38945426.781000003</v>
      </c>
      <c r="GI107" s="257">
        <v>0.23993212202315903</v>
      </c>
      <c r="GJ107" s="269">
        <v>0</v>
      </c>
      <c r="GK107" s="242">
        <v>38945426.781000003</v>
      </c>
      <c r="GL107" s="234">
        <v>29903167.061999999</v>
      </c>
      <c r="GM107" s="257">
        <v>76.782229734323053</v>
      </c>
      <c r="GN107" s="266">
        <v>5958077.1370000048</v>
      </c>
      <c r="GO107" s="257">
        <v>15.298528298338548</v>
      </c>
      <c r="GP107" s="266">
        <v>35861244.199000001</v>
      </c>
      <c r="GQ107" s="271">
        <v>92.080758032661592</v>
      </c>
      <c r="GR107" s="397">
        <v>33474526.25</v>
      </c>
      <c r="GS107" s="419">
        <v>38980000</v>
      </c>
      <c r="GT107" s="239">
        <v>37141547.487999998</v>
      </c>
      <c r="GU107" s="257">
        <v>0.1797466197980023</v>
      </c>
      <c r="GV107" s="266">
        <v>0</v>
      </c>
      <c r="GW107" s="242">
        <v>37141547.487999998</v>
      </c>
      <c r="GX107" s="234">
        <v>29860204.310000002</v>
      </c>
      <c r="GY107" s="257">
        <v>80.395692504862609</v>
      </c>
      <c r="GZ107" s="266">
        <v>4604020.6819999991</v>
      </c>
      <c r="HA107" s="257">
        <v>12.395877375565744</v>
      </c>
      <c r="HB107" s="266">
        <v>34464224.991999999</v>
      </c>
      <c r="HC107" s="271">
        <v>92.791569880428355</v>
      </c>
      <c r="HD107" s="397">
        <v>43951909.879000001</v>
      </c>
      <c r="HE107" s="419">
        <v>31943000</v>
      </c>
      <c r="HF107" s="239">
        <v>49615435.305</v>
      </c>
      <c r="HG107" s="257">
        <v>0.25868715875868803</v>
      </c>
      <c r="HH107" s="266">
        <v>0</v>
      </c>
      <c r="HI107" s="242">
        <v>40390373.684</v>
      </c>
      <c r="HJ107" s="234">
        <v>40390373.684</v>
      </c>
      <c r="HK107" s="257">
        <v>81.406871542513016</v>
      </c>
      <c r="HL107" s="266">
        <v>6873435.985999994</v>
      </c>
      <c r="HM107" s="257">
        <v>13.85342271764231</v>
      </c>
      <c r="HN107" s="266">
        <v>47263809.669999994</v>
      </c>
      <c r="HO107" s="271">
        <v>95.260294260155334</v>
      </c>
      <c r="HP107" s="397">
        <v>44170356.336449996</v>
      </c>
      <c r="HQ107" s="419">
        <v>37158000</v>
      </c>
      <c r="HR107" s="239">
        <v>50575560.310000002</v>
      </c>
      <c r="HS107" s="257">
        <v>0.24668307547825546</v>
      </c>
      <c r="HT107" s="266">
        <v>0</v>
      </c>
      <c r="HU107" s="242">
        <v>50575560.310000002</v>
      </c>
      <c r="HV107" s="234">
        <v>41832057.693999998</v>
      </c>
      <c r="HW107" s="257">
        <v>82.712000495086542</v>
      </c>
      <c r="HX107" s="266">
        <v>7271388.9310000017</v>
      </c>
      <c r="HY107" s="257">
        <v>14.377278049774317</v>
      </c>
      <c r="HZ107" s="266">
        <v>49103446.625</v>
      </c>
      <c r="IA107" s="271">
        <v>97.089278544860875</v>
      </c>
      <c r="IB107" s="397">
        <v>49801828.857019998</v>
      </c>
      <c r="IC107" s="419">
        <v>42164000</v>
      </c>
      <c r="ID107" s="239">
        <v>55406229.138999999</v>
      </c>
      <c r="IE107" s="257">
        <v>0.22847501425323088</v>
      </c>
      <c r="IF107" s="266">
        <v>0</v>
      </c>
      <c r="IG107" s="242">
        <v>55406229.138999999</v>
      </c>
      <c r="IH107" s="234">
        <v>47301540.559</v>
      </c>
      <c r="II107" s="257">
        <v>85.372242966278364</v>
      </c>
      <c r="IJ107" s="266">
        <v>6846179.487999998</v>
      </c>
      <c r="IK107" s="257">
        <v>12.356335369484706</v>
      </c>
      <c r="IL107" s="266">
        <v>54147720.046999998</v>
      </c>
      <c r="IM107" s="271">
        <v>97.728578335763075</v>
      </c>
      <c r="IN107" s="397">
        <v>0</v>
      </c>
      <c r="IO107" s="419">
        <v>0</v>
      </c>
      <c r="IP107" s="239">
        <v>0</v>
      </c>
      <c r="IQ107" s="257">
        <v>0</v>
      </c>
      <c r="IR107" s="266">
        <v>0</v>
      </c>
      <c r="IS107" s="242">
        <v>0</v>
      </c>
      <c r="IT107" s="234">
        <v>0</v>
      </c>
      <c r="IU107" s="257">
        <v>0</v>
      </c>
      <c r="IV107" s="266">
        <v>0</v>
      </c>
      <c r="IW107" s="257">
        <v>0</v>
      </c>
      <c r="IX107" s="266">
        <v>0</v>
      </c>
      <c r="IY107" s="271">
        <v>0</v>
      </c>
    </row>
    <row r="108" spans="1:259" ht="14.1" customHeight="1" x14ac:dyDescent="0.2">
      <c r="A108" s="202">
        <v>412</v>
      </c>
      <c r="B108" s="254" t="s">
        <v>170</v>
      </c>
      <c r="C108" s="241">
        <v>0</v>
      </c>
      <c r="D108" s="240">
        <v>0</v>
      </c>
      <c r="E108" s="241">
        <v>0</v>
      </c>
      <c r="F108" s="212">
        <v>0</v>
      </c>
      <c r="G108" s="367">
        <v>0</v>
      </c>
      <c r="H108" s="234">
        <v>0</v>
      </c>
      <c r="I108" s="256">
        <v>0</v>
      </c>
      <c r="J108" s="212">
        <v>0</v>
      </c>
      <c r="K108" s="256">
        <v>0</v>
      </c>
      <c r="L108" s="212">
        <v>0</v>
      </c>
      <c r="M108" s="256">
        <v>0</v>
      </c>
      <c r="N108" s="241">
        <v>0</v>
      </c>
      <c r="O108" s="262">
        <v>0</v>
      </c>
      <c r="P108" s="241">
        <v>0</v>
      </c>
      <c r="Q108" s="367">
        <v>0</v>
      </c>
      <c r="R108" s="234">
        <v>0</v>
      </c>
      <c r="S108" s="256">
        <v>0</v>
      </c>
      <c r="T108" s="212">
        <v>0</v>
      </c>
      <c r="U108" s="256">
        <v>0</v>
      </c>
      <c r="V108" s="212">
        <v>0</v>
      </c>
      <c r="W108" s="256">
        <v>0</v>
      </c>
      <c r="X108" s="241">
        <v>0</v>
      </c>
      <c r="Y108" s="262">
        <v>0</v>
      </c>
      <c r="Z108" s="241">
        <v>0</v>
      </c>
      <c r="AA108" s="367">
        <v>0</v>
      </c>
      <c r="AB108" s="234">
        <v>0</v>
      </c>
      <c r="AC108" s="256">
        <v>0</v>
      </c>
      <c r="AD108" s="212">
        <v>0</v>
      </c>
      <c r="AE108" s="256">
        <v>0</v>
      </c>
      <c r="AF108" s="212">
        <v>0</v>
      </c>
      <c r="AG108" s="256">
        <v>0</v>
      </c>
      <c r="AH108" s="241">
        <v>0</v>
      </c>
      <c r="AI108" s="262">
        <v>0</v>
      </c>
      <c r="AJ108" s="241">
        <v>0</v>
      </c>
      <c r="AK108" s="367">
        <v>0</v>
      </c>
      <c r="AL108" s="234">
        <v>0</v>
      </c>
      <c r="AM108" s="256">
        <v>0</v>
      </c>
      <c r="AN108" s="212">
        <v>0</v>
      </c>
      <c r="AO108" s="256">
        <v>0</v>
      </c>
      <c r="AP108" s="212">
        <v>0</v>
      </c>
      <c r="AQ108" s="256">
        <v>0</v>
      </c>
      <c r="AR108" s="241">
        <v>0</v>
      </c>
      <c r="AS108" s="262">
        <v>0</v>
      </c>
      <c r="AT108" s="241">
        <v>0</v>
      </c>
      <c r="AU108" s="367">
        <v>0</v>
      </c>
      <c r="AV108" s="234">
        <v>0</v>
      </c>
      <c r="AW108" s="256">
        <v>0</v>
      </c>
      <c r="AX108" s="212">
        <v>0</v>
      </c>
      <c r="AY108" s="256">
        <v>0</v>
      </c>
      <c r="AZ108" s="212">
        <v>0</v>
      </c>
      <c r="BA108" s="256">
        <v>0</v>
      </c>
      <c r="BB108" s="241">
        <v>0</v>
      </c>
      <c r="BC108" s="262">
        <v>0</v>
      </c>
      <c r="BD108" s="241">
        <v>0</v>
      </c>
      <c r="BE108" s="367">
        <v>0</v>
      </c>
      <c r="BF108" s="234">
        <v>0</v>
      </c>
      <c r="BG108" s="256">
        <v>0</v>
      </c>
      <c r="BH108" s="212">
        <v>0</v>
      </c>
      <c r="BI108" s="256">
        <v>0</v>
      </c>
      <c r="BJ108" s="212">
        <v>0</v>
      </c>
      <c r="BK108" s="256">
        <v>0</v>
      </c>
      <c r="BL108" s="241">
        <v>18840375.901999999</v>
      </c>
      <c r="BM108" s="262">
        <v>95.393729621666992</v>
      </c>
      <c r="BN108" s="241">
        <v>19750119.820999999</v>
      </c>
      <c r="BO108" s="367">
        <v>0.2490097315237117</v>
      </c>
      <c r="BP108" s="234">
        <v>18940297.641139999</v>
      </c>
      <c r="BQ108" s="256">
        <v>95.899659408653676</v>
      </c>
      <c r="BR108" s="212">
        <v>511671.14200000092</v>
      </c>
      <c r="BS108" s="256">
        <v>2.5907242418648462</v>
      </c>
      <c r="BT108" s="212">
        <v>19451968.78314</v>
      </c>
      <c r="BU108" s="262">
        <v>98.490383650518524</v>
      </c>
      <c r="BV108" s="241">
        <v>19573371.804336667</v>
      </c>
      <c r="BW108" s="373">
        <v>89.623567563178497</v>
      </c>
      <c r="BX108" s="393">
        <v>20920709.723000001</v>
      </c>
      <c r="BY108" s="212">
        <v>21839536.559999999</v>
      </c>
      <c r="BZ108" s="269">
        <v>0.25355627740784131</v>
      </c>
      <c r="CA108" s="212">
        <v>0</v>
      </c>
      <c r="CB108" s="242">
        <v>21839536.559999999</v>
      </c>
      <c r="CC108" s="234">
        <v>19183209.068099998</v>
      </c>
      <c r="CD108" s="269">
        <v>87.837070239094857</v>
      </c>
      <c r="CE108" s="212">
        <v>390162.73623666912</v>
      </c>
      <c r="CF108" s="269">
        <v>1.7864973240836441</v>
      </c>
      <c r="CG108" s="212">
        <v>19573371.804336667</v>
      </c>
      <c r="CH108" s="274">
        <v>89.623567563178497</v>
      </c>
      <c r="CI108" s="241">
        <v>19957761.96844</v>
      </c>
      <c r="CJ108" s="373">
        <v>93.629860940801407</v>
      </c>
      <c r="CK108" s="393">
        <v>19083743.028999999</v>
      </c>
      <c r="CL108" s="212">
        <v>21315595.011999998</v>
      </c>
      <c r="CM108" s="269">
        <v>0.20296755143666875</v>
      </c>
      <c r="CN108" s="212">
        <v>0</v>
      </c>
      <c r="CO108" s="242">
        <v>21315595.011999998</v>
      </c>
      <c r="CP108" s="234">
        <v>19015810.296709999</v>
      </c>
      <c r="CQ108" s="269">
        <v>89.210788092027016</v>
      </c>
      <c r="CR108" s="212">
        <v>941951.67173000053</v>
      </c>
      <c r="CS108" s="269">
        <v>4.419072848774392</v>
      </c>
      <c r="CT108" s="212">
        <v>19957761.96844</v>
      </c>
      <c r="CU108" s="274">
        <v>93.629860940801407</v>
      </c>
      <c r="CV108" s="241">
        <v>22374903.367580004</v>
      </c>
      <c r="CW108" s="373">
        <v>95.45361738458918</v>
      </c>
      <c r="CX108" s="393">
        <v>20297137.364</v>
      </c>
      <c r="CY108" s="212">
        <v>23440602.861000001</v>
      </c>
      <c r="CZ108" s="269">
        <v>0.27182206629845285</v>
      </c>
      <c r="DA108" s="212">
        <v>0</v>
      </c>
      <c r="DB108" s="242">
        <v>23440602.861000001</v>
      </c>
      <c r="DC108" s="234">
        <v>21277753.263609998</v>
      </c>
      <c r="DD108" s="269">
        <v>90.773063260294776</v>
      </c>
      <c r="DE108" s="212">
        <v>944083.81859999965</v>
      </c>
      <c r="DF108" s="269">
        <v>4.0275577560795046</v>
      </c>
      <c r="DG108" s="212">
        <v>22221837.082209997</v>
      </c>
      <c r="DH108" s="274">
        <v>94.800621016374279</v>
      </c>
      <c r="DI108" s="241">
        <v>23906102.456</v>
      </c>
      <c r="DJ108" s="373">
        <v>90.476589752222623</v>
      </c>
      <c r="DK108" s="393">
        <v>22014915.241999999</v>
      </c>
      <c r="DL108" s="212">
        <v>26422417.690000001</v>
      </c>
      <c r="DM108" s="269">
        <v>0.24319496230797419</v>
      </c>
      <c r="DN108" s="212">
        <v>0</v>
      </c>
      <c r="DO108" s="242">
        <v>26422417.690000001</v>
      </c>
      <c r="DP108" s="234">
        <v>22294802.684</v>
      </c>
      <c r="DQ108" s="269">
        <v>84.3783598668862</v>
      </c>
      <c r="DR108" s="212">
        <v>1989898.67</v>
      </c>
      <c r="DS108" s="269">
        <v>7.5310998915633203</v>
      </c>
      <c r="DT108" s="212">
        <v>24284701.353999998</v>
      </c>
      <c r="DU108" s="274">
        <v>91.909459758449515</v>
      </c>
      <c r="DV108" s="241">
        <v>26325496.165539999</v>
      </c>
      <c r="DW108" s="373">
        <v>94.053178744389143</v>
      </c>
      <c r="DX108" s="393">
        <v>25659068.137000002</v>
      </c>
      <c r="DY108" s="212">
        <v>27990012.16</v>
      </c>
      <c r="DZ108" s="269">
        <v>0.1982305781991254</v>
      </c>
      <c r="EA108" s="212">
        <v>0</v>
      </c>
      <c r="EB108" s="242">
        <v>27990012.16</v>
      </c>
      <c r="EC108" s="234">
        <v>25632498.147</v>
      </c>
      <c r="ED108" s="269">
        <v>91.577302648088605</v>
      </c>
      <c r="EE108" s="212">
        <v>2060292.3309999988</v>
      </c>
      <c r="EF108" s="269">
        <v>7.3608125613618842</v>
      </c>
      <c r="EG108" s="212">
        <v>27692790.478</v>
      </c>
      <c r="EH108" s="274">
        <v>98.938115209450487</v>
      </c>
      <c r="EI108" s="241">
        <v>28750343.499159995</v>
      </c>
      <c r="EJ108" s="373">
        <v>87.421878269788138</v>
      </c>
      <c r="EK108" s="393">
        <v>26813894.081</v>
      </c>
      <c r="EL108" s="212">
        <v>32886897.5</v>
      </c>
      <c r="EM108" s="269">
        <v>0.20987243241659459</v>
      </c>
      <c r="EN108" s="212">
        <v>0</v>
      </c>
      <c r="EO108" s="242">
        <v>32886897.5</v>
      </c>
      <c r="EP108" s="234">
        <v>26669716.06769</v>
      </c>
      <c r="EQ108" s="269">
        <v>81.095263144509147</v>
      </c>
      <c r="ER108" s="212">
        <v>5780668.6208399981</v>
      </c>
      <c r="ES108" s="269">
        <v>17.577421588156795</v>
      </c>
      <c r="ET108" s="212">
        <v>32450384.688529998</v>
      </c>
      <c r="EU108" s="274">
        <v>98.672684732665942</v>
      </c>
      <c r="EV108" s="397">
        <v>33583450.461999997</v>
      </c>
      <c r="EW108" s="419">
        <v>28638679.706999995</v>
      </c>
      <c r="EX108" s="239">
        <v>36974568.794999994</v>
      </c>
      <c r="EY108" s="257">
        <v>0.21733855650109091</v>
      </c>
      <c r="EZ108" s="269">
        <v>0</v>
      </c>
      <c r="FA108" s="212">
        <v>36974568.794999994</v>
      </c>
      <c r="FB108" s="242">
        <v>32583915.588</v>
      </c>
      <c r="FC108" s="260">
        <v>88.125207811500601</v>
      </c>
      <c r="FD108" s="269">
        <v>4342228.3930000011</v>
      </c>
      <c r="FE108" s="257">
        <v>11.743824294678976</v>
      </c>
      <c r="FF108" s="269">
        <v>36926143.980999999</v>
      </c>
      <c r="FG108" s="271">
        <v>99.869032106179574</v>
      </c>
      <c r="FH108" s="397">
        <v>35805554.921999998</v>
      </c>
      <c r="FI108" s="419">
        <v>35809330.329000004</v>
      </c>
      <c r="FJ108" s="239">
        <v>40317952.810000002</v>
      </c>
      <c r="FK108" s="257">
        <v>0.20835473827604178</v>
      </c>
      <c r="FL108" s="269">
        <v>0</v>
      </c>
      <c r="FM108" s="212">
        <v>40317952.810000002</v>
      </c>
      <c r="FN108" s="242">
        <v>34102604.074599996</v>
      </c>
      <c r="FO108" s="260">
        <v>84.584165856113543</v>
      </c>
      <c r="FP108" s="269">
        <v>5675313.5890000053</v>
      </c>
      <c r="FQ108" s="257">
        <v>14.076393252765468</v>
      </c>
      <c r="FR108" s="269">
        <v>39777917.663599998</v>
      </c>
      <c r="FS108" s="271">
        <v>98.660559108879013</v>
      </c>
      <c r="FT108" s="397">
        <v>41501203.335000008</v>
      </c>
      <c r="FU108" s="419">
        <v>40939000</v>
      </c>
      <c r="FV108" s="239">
        <v>41877980.782000005</v>
      </c>
      <c r="FW108" s="257">
        <v>0.26338643641848752</v>
      </c>
      <c r="FX108" s="269">
        <v>0</v>
      </c>
      <c r="FY108" s="212">
        <v>41877980.782000005</v>
      </c>
      <c r="FZ108" s="427">
        <v>37156540.419500001</v>
      </c>
      <c r="GA108" s="260">
        <v>88.72572107266123</v>
      </c>
      <c r="GB108" s="269">
        <v>4293937.6674999986</v>
      </c>
      <c r="GC108" s="257">
        <v>10.253449634672021</v>
      </c>
      <c r="GD108" s="269">
        <v>41450478.086999997</v>
      </c>
      <c r="GE108" s="271">
        <v>98.979170707333253</v>
      </c>
      <c r="GF108" s="397">
        <v>35840027.072000012</v>
      </c>
      <c r="GG108" s="419">
        <v>39186000</v>
      </c>
      <c r="GH108" s="239">
        <v>46502471.946000002</v>
      </c>
      <c r="GI108" s="257">
        <v>0.28648901027756846</v>
      </c>
      <c r="GJ108" s="269">
        <v>0</v>
      </c>
      <c r="GK108" s="242">
        <v>46502471.946000002</v>
      </c>
      <c r="GL108" s="234">
        <v>33244960.594599999</v>
      </c>
      <c r="GM108" s="257">
        <v>71.490738456237338</v>
      </c>
      <c r="GN108" s="266">
        <v>10922085.187400002</v>
      </c>
      <c r="GO108" s="257">
        <v>23.487106664099574</v>
      </c>
      <c r="GP108" s="266">
        <v>44167045.782000005</v>
      </c>
      <c r="GQ108" s="271">
        <v>94.977845120336909</v>
      </c>
      <c r="GR108" s="397">
        <v>28975729.380429998</v>
      </c>
      <c r="GS108" s="419">
        <v>44075000</v>
      </c>
      <c r="GT108" s="239">
        <v>46345317.831999995</v>
      </c>
      <c r="GU108" s="257">
        <v>0.22428829133889855</v>
      </c>
      <c r="GV108" s="266">
        <v>2685000</v>
      </c>
      <c r="GW108" s="242">
        <v>43660317.831999995</v>
      </c>
      <c r="GX108" s="234">
        <v>30451279.861199997</v>
      </c>
      <c r="GY108" s="257">
        <v>65.705191561280742</v>
      </c>
      <c r="GZ108" s="266">
        <v>12113275.487799998</v>
      </c>
      <c r="HA108" s="257">
        <v>26.136999495202858</v>
      </c>
      <c r="HB108" s="266">
        <v>42564555.348999992</v>
      </c>
      <c r="HC108" s="271">
        <v>91.842191056483585</v>
      </c>
      <c r="HD108" s="397">
        <v>38928557.181999996</v>
      </c>
      <c r="HE108" s="419">
        <v>29485000</v>
      </c>
      <c r="HF108" s="239">
        <v>47097621.758000001</v>
      </c>
      <c r="HG108" s="257">
        <v>0.2455596707349777</v>
      </c>
      <c r="HH108" s="266">
        <v>0</v>
      </c>
      <c r="HI108" s="242">
        <v>37724143.254000001</v>
      </c>
      <c r="HJ108" s="234">
        <v>37724143.254000001</v>
      </c>
      <c r="HK108" s="257">
        <v>80.097766821086196</v>
      </c>
      <c r="HL108" s="266">
        <v>7917393.4669999927</v>
      </c>
      <c r="HM108" s="257">
        <v>16.810601409306074</v>
      </c>
      <c r="HN108" s="266">
        <v>45641536.720999993</v>
      </c>
      <c r="HO108" s="271">
        <v>96.90836823039227</v>
      </c>
      <c r="HP108" s="397">
        <v>40688532.273000002</v>
      </c>
      <c r="HQ108" s="419">
        <v>27909000</v>
      </c>
      <c r="HR108" s="239">
        <v>56212479.171999998</v>
      </c>
      <c r="HS108" s="257">
        <v>0.27417723417024742</v>
      </c>
      <c r="HT108" s="266">
        <v>0</v>
      </c>
      <c r="HU108" s="242">
        <v>56212479.171999998</v>
      </c>
      <c r="HV108" s="234">
        <v>39904211.145000003</v>
      </c>
      <c r="HW108" s="257">
        <v>70.988171546215469</v>
      </c>
      <c r="HX108" s="266">
        <v>7766950.2909999937</v>
      </c>
      <c r="HY108" s="257">
        <v>13.817128163364817</v>
      </c>
      <c r="HZ108" s="266">
        <v>47671161.435999997</v>
      </c>
      <c r="IA108" s="271">
        <v>84.805299709580297</v>
      </c>
      <c r="IB108" s="397">
        <v>41090900.928000003</v>
      </c>
      <c r="IC108" s="419">
        <v>34389000</v>
      </c>
      <c r="ID108" s="239">
        <v>49928532.590999998</v>
      </c>
      <c r="IE108" s="257">
        <v>0.20588699813433131</v>
      </c>
      <c r="IF108" s="266">
        <v>0</v>
      </c>
      <c r="IG108" s="242">
        <v>49928532.590999998</v>
      </c>
      <c r="IH108" s="234">
        <v>38542201.82</v>
      </c>
      <c r="II108" s="257">
        <v>77.194741803702698</v>
      </c>
      <c r="IJ108" s="266">
        <v>9614794.7910000011</v>
      </c>
      <c r="IK108" s="257">
        <v>19.257114703854008</v>
      </c>
      <c r="IL108" s="266">
        <v>48156996.611000001</v>
      </c>
      <c r="IM108" s="271">
        <v>96.451856507556698</v>
      </c>
      <c r="IN108" s="397">
        <v>0</v>
      </c>
      <c r="IO108" s="419">
        <v>0</v>
      </c>
      <c r="IP108" s="239">
        <v>0</v>
      </c>
      <c r="IQ108" s="257">
        <v>0</v>
      </c>
      <c r="IR108" s="266">
        <v>0</v>
      </c>
      <c r="IS108" s="242">
        <v>0</v>
      </c>
      <c r="IT108" s="234">
        <v>0</v>
      </c>
      <c r="IU108" s="257">
        <v>0</v>
      </c>
      <c r="IV108" s="266">
        <v>0</v>
      </c>
      <c r="IW108" s="257">
        <v>0</v>
      </c>
      <c r="IX108" s="266">
        <v>0</v>
      </c>
      <c r="IY108" s="271">
        <v>0</v>
      </c>
    </row>
    <row r="109" spans="1:259" ht="14.1" customHeight="1" x14ac:dyDescent="0.2">
      <c r="A109" s="202">
        <v>413</v>
      </c>
      <c r="B109" s="254" t="s">
        <v>171</v>
      </c>
      <c r="C109" s="241">
        <v>0</v>
      </c>
      <c r="D109" s="240">
        <v>0</v>
      </c>
      <c r="E109" s="241">
        <v>0</v>
      </c>
      <c r="F109" s="212">
        <v>0</v>
      </c>
      <c r="G109" s="367">
        <v>0</v>
      </c>
      <c r="H109" s="234">
        <v>0</v>
      </c>
      <c r="I109" s="256">
        <v>0</v>
      </c>
      <c r="J109" s="212">
        <v>0</v>
      </c>
      <c r="K109" s="256">
        <v>0</v>
      </c>
      <c r="L109" s="212">
        <v>0</v>
      </c>
      <c r="M109" s="256">
        <v>0</v>
      </c>
      <c r="N109" s="241">
        <v>0</v>
      </c>
      <c r="O109" s="262">
        <v>0</v>
      </c>
      <c r="P109" s="241">
        <v>0</v>
      </c>
      <c r="Q109" s="367">
        <v>0</v>
      </c>
      <c r="R109" s="234">
        <v>0</v>
      </c>
      <c r="S109" s="256">
        <v>0</v>
      </c>
      <c r="T109" s="212">
        <v>0</v>
      </c>
      <c r="U109" s="256">
        <v>0</v>
      </c>
      <c r="V109" s="212">
        <v>0</v>
      </c>
      <c r="W109" s="256">
        <v>0</v>
      </c>
      <c r="X109" s="241">
        <v>0</v>
      </c>
      <c r="Y109" s="262">
        <v>0</v>
      </c>
      <c r="Z109" s="241">
        <v>0</v>
      </c>
      <c r="AA109" s="367">
        <v>0</v>
      </c>
      <c r="AB109" s="234">
        <v>0</v>
      </c>
      <c r="AC109" s="256">
        <v>0</v>
      </c>
      <c r="AD109" s="212">
        <v>0</v>
      </c>
      <c r="AE109" s="256">
        <v>0</v>
      </c>
      <c r="AF109" s="212">
        <v>0</v>
      </c>
      <c r="AG109" s="256">
        <v>0</v>
      </c>
      <c r="AH109" s="241">
        <v>0</v>
      </c>
      <c r="AI109" s="262">
        <v>0</v>
      </c>
      <c r="AJ109" s="241">
        <v>0</v>
      </c>
      <c r="AK109" s="367">
        <v>0</v>
      </c>
      <c r="AL109" s="234">
        <v>0</v>
      </c>
      <c r="AM109" s="256">
        <v>0</v>
      </c>
      <c r="AN109" s="212">
        <v>0</v>
      </c>
      <c r="AO109" s="256">
        <v>0</v>
      </c>
      <c r="AP109" s="212">
        <v>0</v>
      </c>
      <c r="AQ109" s="256">
        <v>0</v>
      </c>
      <c r="AR109" s="241">
        <v>0</v>
      </c>
      <c r="AS109" s="262">
        <v>0</v>
      </c>
      <c r="AT109" s="241">
        <v>0</v>
      </c>
      <c r="AU109" s="367">
        <v>0</v>
      </c>
      <c r="AV109" s="234">
        <v>0</v>
      </c>
      <c r="AW109" s="256">
        <v>0</v>
      </c>
      <c r="AX109" s="212">
        <v>0</v>
      </c>
      <c r="AY109" s="256">
        <v>0</v>
      </c>
      <c r="AZ109" s="212">
        <v>0</v>
      </c>
      <c r="BA109" s="256">
        <v>0</v>
      </c>
      <c r="BB109" s="241">
        <v>0</v>
      </c>
      <c r="BC109" s="262">
        <v>0</v>
      </c>
      <c r="BD109" s="241">
        <v>0</v>
      </c>
      <c r="BE109" s="367">
        <v>0</v>
      </c>
      <c r="BF109" s="234">
        <v>0</v>
      </c>
      <c r="BG109" s="256">
        <v>0</v>
      </c>
      <c r="BH109" s="212">
        <v>0</v>
      </c>
      <c r="BI109" s="256">
        <v>0</v>
      </c>
      <c r="BJ109" s="212">
        <v>0</v>
      </c>
      <c r="BK109" s="256">
        <v>0</v>
      </c>
      <c r="BL109" s="241">
        <v>7531967.0847700005</v>
      </c>
      <c r="BM109" s="262">
        <v>97.334857474418143</v>
      </c>
      <c r="BN109" s="241">
        <v>7738201.1749999998</v>
      </c>
      <c r="BO109" s="367">
        <v>9.7563326933054376E-2</v>
      </c>
      <c r="BP109" s="234">
        <v>7016368.8888299996</v>
      </c>
      <c r="BQ109" s="256">
        <v>90.671833545733577</v>
      </c>
      <c r="BR109" s="212">
        <v>405316.94033000059</v>
      </c>
      <c r="BS109" s="256">
        <v>5.2378702900548539</v>
      </c>
      <c r="BT109" s="212">
        <v>7421685.8291600002</v>
      </c>
      <c r="BU109" s="262">
        <v>95.909703835788434</v>
      </c>
      <c r="BV109" s="241">
        <v>7627147.4605</v>
      </c>
      <c r="BW109" s="373">
        <v>99.499851942921254</v>
      </c>
      <c r="BX109" s="393">
        <v>6333263.6770000001</v>
      </c>
      <c r="BY109" s="212">
        <v>7665486.2410000004</v>
      </c>
      <c r="BZ109" s="269">
        <v>8.8996034803633522E-2</v>
      </c>
      <c r="CA109" s="212">
        <v>0</v>
      </c>
      <c r="CB109" s="242">
        <v>7665486.2410000004</v>
      </c>
      <c r="CC109" s="234">
        <v>7356865.602</v>
      </c>
      <c r="CD109" s="269">
        <v>95.973893510508219</v>
      </c>
      <c r="CE109" s="212">
        <v>270281.85850000009</v>
      </c>
      <c r="CF109" s="269">
        <v>3.5259584324130295</v>
      </c>
      <c r="CG109" s="212">
        <v>7627147.4605</v>
      </c>
      <c r="CH109" s="274">
        <v>99.499851942921254</v>
      </c>
      <c r="CI109" s="241">
        <v>9537649.3699999992</v>
      </c>
      <c r="CJ109" s="373">
        <v>103.88535564712534</v>
      </c>
      <c r="CK109" s="393">
        <v>7155705.5999999996</v>
      </c>
      <c r="CL109" s="212">
        <v>9180937.3039999995</v>
      </c>
      <c r="CM109" s="269">
        <v>8.7421081299273992E-2</v>
      </c>
      <c r="CN109" s="212">
        <v>0</v>
      </c>
      <c r="CO109" s="242">
        <v>9180937.3039999995</v>
      </c>
      <c r="CP109" s="234">
        <v>8226290.8109999998</v>
      </c>
      <c r="CQ109" s="269">
        <v>89.601862409145582</v>
      </c>
      <c r="CR109" s="212">
        <v>1311358.5589999994</v>
      </c>
      <c r="CS109" s="269">
        <v>14.283493237979741</v>
      </c>
      <c r="CT109" s="212">
        <v>9537649.3699999992</v>
      </c>
      <c r="CU109" s="274">
        <v>103.88535564712534</v>
      </c>
      <c r="CV109" s="241">
        <v>10634687.442460001</v>
      </c>
      <c r="CW109" s="373">
        <v>102.62514736798749</v>
      </c>
      <c r="CX109" s="393">
        <v>9158848.9350000005</v>
      </c>
      <c r="CY109" s="212">
        <v>10362652.541999999</v>
      </c>
      <c r="CZ109" s="269">
        <v>0.1201674565710887</v>
      </c>
      <c r="DA109" s="212">
        <v>0</v>
      </c>
      <c r="DB109" s="242">
        <v>10362652.541999999</v>
      </c>
      <c r="DC109" s="234">
        <v>9205821.716</v>
      </c>
      <c r="DD109" s="269">
        <v>88.836537543728838</v>
      </c>
      <c r="DE109" s="212">
        <v>504887.60200333316</v>
      </c>
      <c r="DF109" s="269">
        <v>4.8721849927614143</v>
      </c>
      <c r="DG109" s="212">
        <v>9710709.3180033341</v>
      </c>
      <c r="DH109" s="274">
        <v>93.708722536490257</v>
      </c>
      <c r="DI109" s="241">
        <v>14638296.298999999</v>
      </c>
      <c r="DJ109" s="373">
        <v>108.29731603391176</v>
      </c>
      <c r="DK109" s="393">
        <v>9460780.8729999997</v>
      </c>
      <c r="DL109" s="212">
        <v>13516767.370999999</v>
      </c>
      <c r="DM109" s="269">
        <v>0.12440987686604087</v>
      </c>
      <c r="DN109" s="212">
        <v>0</v>
      </c>
      <c r="DO109" s="242">
        <v>13516767.370999999</v>
      </c>
      <c r="DP109" s="234">
        <v>10980757.967</v>
      </c>
      <c r="DQ109" s="269">
        <v>81.238048015526516</v>
      </c>
      <c r="DR109" s="212">
        <v>1379435.3949999989</v>
      </c>
      <c r="DS109" s="269">
        <v>10.205364619646815</v>
      </c>
      <c r="DT109" s="212">
        <v>12360193.362</v>
      </c>
      <c r="DU109" s="274">
        <v>91.443412635173331</v>
      </c>
      <c r="DV109" s="241">
        <v>19926488.915000003</v>
      </c>
      <c r="DW109" s="373">
        <v>104.13787150877998</v>
      </c>
      <c r="DX109" s="393">
        <v>15566000</v>
      </c>
      <c r="DY109" s="212">
        <v>19134718.835999999</v>
      </c>
      <c r="DZ109" s="269">
        <v>0.13551571027748979</v>
      </c>
      <c r="EA109" s="212">
        <v>0</v>
      </c>
      <c r="EB109" s="242">
        <v>19134718.835999999</v>
      </c>
      <c r="EC109" s="234">
        <v>14142598.438000001</v>
      </c>
      <c r="ED109" s="269">
        <v>73.91066761530962</v>
      </c>
      <c r="EE109" s="212">
        <v>1431084.4010000001</v>
      </c>
      <c r="EF109" s="269">
        <v>7.4789936202645553</v>
      </c>
      <c r="EG109" s="212">
        <v>15573682.839000002</v>
      </c>
      <c r="EH109" s="274">
        <v>81.389661235574167</v>
      </c>
      <c r="EI109" s="241">
        <v>22871186.687970001</v>
      </c>
      <c r="EJ109" s="373">
        <v>94.954376002917456</v>
      </c>
      <c r="EK109" s="393">
        <v>18724920.412999999</v>
      </c>
      <c r="EL109" s="212">
        <v>24086500.96049</v>
      </c>
      <c r="EM109" s="269">
        <v>0.15371144526426303</v>
      </c>
      <c r="EN109" s="212">
        <v>0</v>
      </c>
      <c r="EO109" s="242">
        <v>24086500.96049</v>
      </c>
      <c r="EP109" s="234">
        <v>16837928.417999998</v>
      </c>
      <c r="EQ109" s="269">
        <v>69.906079117178081</v>
      </c>
      <c r="ER109" s="212">
        <v>2754748.9830000009</v>
      </c>
      <c r="ES109" s="269">
        <v>11.436899811719103</v>
      </c>
      <c r="ET109" s="212">
        <v>19592677.401000001</v>
      </c>
      <c r="EU109" s="274">
        <v>81.342978928897196</v>
      </c>
      <c r="EV109" s="397">
        <v>25111047.003000002</v>
      </c>
      <c r="EW109" s="419">
        <v>15582938.727</v>
      </c>
      <c r="EX109" s="239">
        <v>21464664.827</v>
      </c>
      <c r="EY109" s="257">
        <v>0.12617048477684401</v>
      </c>
      <c r="EZ109" s="269">
        <v>0</v>
      </c>
      <c r="FA109" s="212">
        <v>21464664.827</v>
      </c>
      <c r="FB109" s="242">
        <v>18027055.022</v>
      </c>
      <c r="FC109" s="260">
        <v>83.984796256050103</v>
      </c>
      <c r="FD109" s="269">
        <v>1999758.7290000012</v>
      </c>
      <c r="FE109" s="257">
        <v>9.3165150498159299</v>
      </c>
      <c r="FF109" s="269">
        <v>20026813.751000002</v>
      </c>
      <c r="FG109" s="271">
        <v>93.301311305866037</v>
      </c>
      <c r="FH109" s="397">
        <v>27649186.788000003</v>
      </c>
      <c r="FI109" s="419">
        <v>19768037.825999998</v>
      </c>
      <c r="FJ109" s="239">
        <v>23898161.336999997</v>
      </c>
      <c r="FK109" s="257">
        <v>0.12350069394927829</v>
      </c>
      <c r="FL109" s="269">
        <v>0</v>
      </c>
      <c r="FM109" s="212">
        <v>23898161.336999997</v>
      </c>
      <c r="FN109" s="242">
        <v>19965354.993999999</v>
      </c>
      <c r="FO109" s="260">
        <v>83.543477309649404</v>
      </c>
      <c r="FP109" s="269">
        <v>2800412.591</v>
      </c>
      <c r="FQ109" s="257">
        <v>11.718108985498814</v>
      </c>
      <c r="FR109" s="269">
        <v>22765767.585000001</v>
      </c>
      <c r="FS109" s="271">
        <v>95.26158629514822</v>
      </c>
      <c r="FT109" s="397">
        <v>34445121.711000003</v>
      </c>
      <c r="FU109" s="419">
        <v>23746000</v>
      </c>
      <c r="FV109" s="239">
        <v>26167288.561000001</v>
      </c>
      <c r="FW109" s="257">
        <v>0.16457595987479914</v>
      </c>
      <c r="FX109" s="269">
        <v>0</v>
      </c>
      <c r="FY109" s="212">
        <v>26167288.561000001</v>
      </c>
      <c r="FZ109" s="427">
        <v>23117222.624999996</v>
      </c>
      <c r="GA109" s="260">
        <v>88.343974084705692</v>
      </c>
      <c r="GB109" s="269">
        <v>2645759.1597000044</v>
      </c>
      <c r="GC109" s="257">
        <v>10.110941198712011</v>
      </c>
      <c r="GD109" s="269">
        <v>25762981.784699999</v>
      </c>
      <c r="GE109" s="271">
        <v>98.454915283417691</v>
      </c>
      <c r="GF109" s="397">
        <v>33174456.398999996</v>
      </c>
      <c r="GG109" s="419">
        <v>25858000</v>
      </c>
      <c r="GH109" s="239">
        <v>33994036.556000002</v>
      </c>
      <c r="GI109" s="257">
        <v>0.20942796115391527</v>
      </c>
      <c r="GJ109" s="269">
        <v>0</v>
      </c>
      <c r="GK109" s="242">
        <v>33994036.556000002</v>
      </c>
      <c r="GL109" s="234">
        <v>22130958.264000002</v>
      </c>
      <c r="GM109" s="257">
        <v>65.102472392599267</v>
      </c>
      <c r="GN109" s="266">
        <v>6371348.2359999996</v>
      </c>
      <c r="GO109" s="257">
        <v>18.742546874373605</v>
      </c>
      <c r="GP109" s="266">
        <v>28502306.5</v>
      </c>
      <c r="GQ109" s="271">
        <v>83.845019266972869</v>
      </c>
      <c r="GR109" s="397">
        <v>29117371.311000004</v>
      </c>
      <c r="GS109" s="419">
        <v>28835000</v>
      </c>
      <c r="GT109" s="239">
        <v>35426976.061999999</v>
      </c>
      <c r="GU109" s="257">
        <v>0.17144894673186759</v>
      </c>
      <c r="GV109" s="266">
        <v>1031794.388</v>
      </c>
      <c r="GW109" s="242">
        <v>34395181.674000002</v>
      </c>
      <c r="GX109" s="234">
        <v>19090324.145000003</v>
      </c>
      <c r="GY109" s="257">
        <v>53.886405973771033</v>
      </c>
      <c r="GZ109" s="266">
        <v>6839191.4190000016</v>
      </c>
      <c r="HA109" s="257">
        <v>19.305038643520909</v>
      </c>
      <c r="HB109" s="266">
        <v>25929515.564000003</v>
      </c>
      <c r="HC109" s="271">
        <v>73.19144461729195</v>
      </c>
      <c r="HD109" s="397">
        <v>31015899.183999997</v>
      </c>
      <c r="HE109" s="419">
        <v>18076000</v>
      </c>
      <c r="HF109" s="239">
        <v>30109409.859999999</v>
      </c>
      <c r="HG109" s="257">
        <v>0.15698577752474738</v>
      </c>
      <c r="HH109" s="266">
        <v>0</v>
      </c>
      <c r="HI109" s="242">
        <v>24787982.481999997</v>
      </c>
      <c r="HJ109" s="234">
        <v>24787982.481999997</v>
      </c>
      <c r="HK109" s="257">
        <v>82.326364406532406</v>
      </c>
      <c r="HL109" s="266">
        <v>3973489.5980000012</v>
      </c>
      <c r="HM109" s="257">
        <v>13.196836525443615</v>
      </c>
      <c r="HN109" s="266">
        <v>28761472.079999998</v>
      </c>
      <c r="HO109" s="271">
        <v>95.523200931976021</v>
      </c>
      <c r="HP109" s="397">
        <v>27006099.195999999</v>
      </c>
      <c r="HQ109" s="419">
        <v>23877000</v>
      </c>
      <c r="HR109" s="239">
        <v>30558869.574000001</v>
      </c>
      <c r="HS109" s="257">
        <v>0.14905135768041494</v>
      </c>
      <c r="HT109" s="266">
        <v>0</v>
      </c>
      <c r="HU109" s="242">
        <v>30558869.574000001</v>
      </c>
      <c r="HV109" s="234">
        <v>25223696.958000001</v>
      </c>
      <c r="HW109" s="257">
        <v>82.541328621202481</v>
      </c>
      <c r="HX109" s="266">
        <v>1719083.5989999995</v>
      </c>
      <c r="HY109" s="257">
        <v>5.6254816456385699</v>
      </c>
      <c r="HZ109" s="266">
        <v>26942780.557</v>
      </c>
      <c r="IA109" s="271">
        <v>88.166810266841054</v>
      </c>
      <c r="IB109" s="397">
        <v>31079424.123</v>
      </c>
      <c r="IC109" s="419">
        <v>27446000</v>
      </c>
      <c r="ID109" s="239">
        <v>31624095.603999998</v>
      </c>
      <c r="IE109" s="257">
        <v>0.13040619811434875</v>
      </c>
      <c r="IF109" s="266">
        <v>0</v>
      </c>
      <c r="IG109" s="242">
        <v>31624095.603999998</v>
      </c>
      <c r="IH109" s="234">
        <v>29023969.692000002</v>
      </c>
      <c r="II109" s="257">
        <v>91.77802285776319</v>
      </c>
      <c r="IJ109" s="266">
        <v>1116995.0920000002</v>
      </c>
      <c r="IK109" s="257">
        <v>3.5321013001830042</v>
      </c>
      <c r="IL109" s="266">
        <v>30140964.784000002</v>
      </c>
      <c r="IM109" s="271">
        <v>95.310124157946191</v>
      </c>
      <c r="IN109" s="397">
        <v>0</v>
      </c>
      <c r="IO109" s="419">
        <v>0</v>
      </c>
      <c r="IP109" s="239">
        <v>0</v>
      </c>
      <c r="IQ109" s="257">
        <v>0</v>
      </c>
      <c r="IR109" s="266">
        <v>0</v>
      </c>
      <c r="IS109" s="242">
        <v>0</v>
      </c>
      <c r="IT109" s="234">
        <v>0</v>
      </c>
      <c r="IU109" s="257">
        <v>0</v>
      </c>
      <c r="IV109" s="266">
        <v>0</v>
      </c>
      <c r="IW109" s="257">
        <v>0</v>
      </c>
      <c r="IX109" s="266">
        <v>0</v>
      </c>
      <c r="IY109" s="271">
        <v>0</v>
      </c>
    </row>
    <row r="110" spans="1:259" ht="14.1" customHeight="1" x14ac:dyDescent="0.2">
      <c r="A110" s="202">
        <v>414</v>
      </c>
      <c r="B110" s="254" t="s">
        <v>172</v>
      </c>
      <c r="C110" s="241">
        <v>0</v>
      </c>
      <c r="D110" s="240">
        <v>0</v>
      </c>
      <c r="E110" s="241">
        <v>0</v>
      </c>
      <c r="F110" s="212">
        <v>0</v>
      </c>
      <c r="G110" s="367">
        <v>0</v>
      </c>
      <c r="H110" s="234">
        <v>0</v>
      </c>
      <c r="I110" s="256">
        <v>0</v>
      </c>
      <c r="J110" s="212">
        <v>0</v>
      </c>
      <c r="K110" s="256">
        <v>0</v>
      </c>
      <c r="L110" s="212">
        <v>0</v>
      </c>
      <c r="M110" s="256">
        <v>0</v>
      </c>
      <c r="N110" s="241">
        <v>0</v>
      </c>
      <c r="O110" s="262">
        <v>0</v>
      </c>
      <c r="P110" s="241">
        <v>0</v>
      </c>
      <c r="Q110" s="367">
        <v>0</v>
      </c>
      <c r="R110" s="234">
        <v>0</v>
      </c>
      <c r="S110" s="256">
        <v>0</v>
      </c>
      <c r="T110" s="212">
        <v>0</v>
      </c>
      <c r="U110" s="256">
        <v>0</v>
      </c>
      <c r="V110" s="212">
        <v>0</v>
      </c>
      <c r="W110" s="256">
        <v>0</v>
      </c>
      <c r="X110" s="241">
        <v>0</v>
      </c>
      <c r="Y110" s="262">
        <v>0</v>
      </c>
      <c r="Z110" s="241">
        <v>0</v>
      </c>
      <c r="AA110" s="367">
        <v>0</v>
      </c>
      <c r="AB110" s="234">
        <v>0</v>
      </c>
      <c r="AC110" s="256">
        <v>0</v>
      </c>
      <c r="AD110" s="212">
        <v>0</v>
      </c>
      <c r="AE110" s="256">
        <v>0</v>
      </c>
      <c r="AF110" s="212">
        <v>0</v>
      </c>
      <c r="AG110" s="256">
        <v>0</v>
      </c>
      <c r="AH110" s="241">
        <v>0</v>
      </c>
      <c r="AI110" s="262">
        <v>0</v>
      </c>
      <c r="AJ110" s="241">
        <v>0</v>
      </c>
      <c r="AK110" s="367">
        <v>0</v>
      </c>
      <c r="AL110" s="234">
        <v>0</v>
      </c>
      <c r="AM110" s="256">
        <v>0</v>
      </c>
      <c r="AN110" s="212">
        <v>0</v>
      </c>
      <c r="AO110" s="256">
        <v>0</v>
      </c>
      <c r="AP110" s="212">
        <v>0</v>
      </c>
      <c r="AQ110" s="256">
        <v>0</v>
      </c>
      <c r="AR110" s="241">
        <v>0</v>
      </c>
      <c r="AS110" s="262">
        <v>0</v>
      </c>
      <c r="AT110" s="241">
        <v>0</v>
      </c>
      <c r="AU110" s="367">
        <v>0</v>
      </c>
      <c r="AV110" s="234">
        <v>0</v>
      </c>
      <c r="AW110" s="256">
        <v>0</v>
      </c>
      <c r="AX110" s="212">
        <v>0</v>
      </c>
      <c r="AY110" s="256">
        <v>0</v>
      </c>
      <c r="AZ110" s="212">
        <v>0</v>
      </c>
      <c r="BA110" s="256">
        <v>0</v>
      </c>
      <c r="BB110" s="241">
        <v>0</v>
      </c>
      <c r="BC110" s="262">
        <v>0</v>
      </c>
      <c r="BD110" s="241">
        <v>0</v>
      </c>
      <c r="BE110" s="367">
        <v>0</v>
      </c>
      <c r="BF110" s="234">
        <v>0</v>
      </c>
      <c r="BG110" s="256">
        <v>0</v>
      </c>
      <c r="BH110" s="212">
        <v>0</v>
      </c>
      <c r="BI110" s="256">
        <v>0</v>
      </c>
      <c r="BJ110" s="212">
        <v>0</v>
      </c>
      <c r="BK110" s="256">
        <v>0</v>
      </c>
      <c r="BL110" s="241">
        <v>9599514.7960000001</v>
      </c>
      <c r="BM110" s="262">
        <v>90.591184332762793</v>
      </c>
      <c r="BN110" s="241">
        <v>10596522.02</v>
      </c>
      <c r="BO110" s="367">
        <v>0.13360106810489711</v>
      </c>
      <c r="BP110" s="234">
        <v>9546970.5140000004</v>
      </c>
      <c r="BQ110" s="256">
        <v>90.095320860759188</v>
      </c>
      <c r="BR110" s="212">
        <v>965618.30199999921</v>
      </c>
      <c r="BS110" s="256">
        <v>9.1125965687371764</v>
      </c>
      <c r="BT110" s="212">
        <v>10512588.816</v>
      </c>
      <c r="BU110" s="262">
        <v>99.207917429496362</v>
      </c>
      <c r="BV110" s="241">
        <v>10952681.095000001</v>
      </c>
      <c r="BW110" s="373">
        <v>94.191885158863471</v>
      </c>
      <c r="BX110" s="393">
        <v>10195106.249</v>
      </c>
      <c r="BY110" s="212">
        <v>11628051.691</v>
      </c>
      <c r="BZ110" s="269">
        <v>0.13500128503990172</v>
      </c>
      <c r="CA110" s="212">
        <v>0</v>
      </c>
      <c r="CB110" s="242">
        <v>11628051.691</v>
      </c>
      <c r="CC110" s="234">
        <v>10587989.645</v>
      </c>
      <c r="CD110" s="269">
        <v>91.055577721545575</v>
      </c>
      <c r="CE110" s="212">
        <v>364691.45000000112</v>
      </c>
      <c r="CF110" s="269">
        <v>3.1363074373178854</v>
      </c>
      <c r="CG110" s="212">
        <v>10952681.095000001</v>
      </c>
      <c r="CH110" s="274">
        <v>94.191885158863471</v>
      </c>
      <c r="CI110" s="241">
        <v>14929565.005000001</v>
      </c>
      <c r="CJ110" s="373">
        <v>101.61064382591758</v>
      </c>
      <c r="CK110" s="393">
        <v>10701838.713</v>
      </c>
      <c r="CL110" s="212">
        <v>14692914.484999999</v>
      </c>
      <c r="CM110" s="269">
        <v>0.13990624586411676</v>
      </c>
      <c r="CN110" s="212">
        <v>0</v>
      </c>
      <c r="CO110" s="242">
        <v>14692914.484999999</v>
      </c>
      <c r="CP110" s="234">
        <v>11947657.054</v>
      </c>
      <c r="CQ110" s="269">
        <v>81.315773437580177</v>
      </c>
      <c r="CR110" s="212">
        <v>2981907.9510000013</v>
      </c>
      <c r="CS110" s="269">
        <v>20.294870388337401</v>
      </c>
      <c r="CT110" s="212">
        <v>14929565.005000001</v>
      </c>
      <c r="CU110" s="274">
        <v>101.61064382591758</v>
      </c>
      <c r="CV110" s="241">
        <v>20191471.141999997</v>
      </c>
      <c r="CW110" s="373">
        <v>103.13315820204809</v>
      </c>
      <c r="CX110" s="393">
        <v>15322171.652000001</v>
      </c>
      <c r="CY110" s="212">
        <v>19578059.563000001</v>
      </c>
      <c r="CZ110" s="269">
        <v>0.22703121741732432</v>
      </c>
      <c r="DA110" s="212">
        <v>0</v>
      </c>
      <c r="DB110" s="242">
        <v>19578059.563000001</v>
      </c>
      <c r="DC110" s="234">
        <v>16609737.691</v>
      </c>
      <c r="DD110" s="269">
        <v>84.83852874975544</v>
      </c>
      <c r="DE110" s="212">
        <v>2588435.6869999999</v>
      </c>
      <c r="DF110" s="269">
        <v>13.221104362619309</v>
      </c>
      <c r="DG110" s="212">
        <v>19198173.377999999</v>
      </c>
      <c r="DH110" s="274">
        <v>98.05963311237474</v>
      </c>
      <c r="DI110" s="241">
        <v>27524518.101</v>
      </c>
      <c r="DJ110" s="373">
        <v>96.124354617824864</v>
      </c>
      <c r="DK110" s="393">
        <v>17084295.866</v>
      </c>
      <c r="DL110" s="212">
        <v>28634281.302000001</v>
      </c>
      <c r="DM110" s="269">
        <v>0.26355320862978232</v>
      </c>
      <c r="DN110" s="212">
        <v>234893.285</v>
      </c>
      <c r="DO110" s="242">
        <v>28399388.017000001</v>
      </c>
      <c r="DP110" s="234">
        <v>22148630.582999997</v>
      </c>
      <c r="DQ110" s="269">
        <v>77.350048878136135</v>
      </c>
      <c r="DR110" s="212">
        <v>3657488.0010000011</v>
      </c>
      <c r="DS110" s="269">
        <v>12.773109135952151</v>
      </c>
      <c r="DT110" s="212">
        <v>25806118.583999999</v>
      </c>
      <c r="DU110" s="274">
        <v>90.12315801408829</v>
      </c>
      <c r="DV110" s="241">
        <v>44717165.191080004</v>
      </c>
      <c r="DW110" s="373">
        <v>95.542902299873973</v>
      </c>
      <c r="DX110" s="393">
        <v>42716416.794</v>
      </c>
      <c r="DY110" s="212">
        <v>46803230.920000002</v>
      </c>
      <c r="DZ110" s="269">
        <v>0.33146936392251947</v>
      </c>
      <c r="EA110" s="212">
        <v>141192.04399999999</v>
      </c>
      <c r="EB110" s="242">
        <v>46662038.876000002</v>
      </c>
      <c r="EC110" s="234">
        <v>40955619.737000003</v>
      </c>
      <c r="ED110" s="269">
        <v>87.505966857298318</v>
      </c>
      <c r="EE110" s="212">
        <v>4711066.1669999966</v>
      </c>
      <c r="EF110" s="269">
        <v>10.065685796462525</v>
      </c>
      <c r="EG110" s="212">
        <v>45666685.903999999</v>
      </c>
      <c r="EH110" s="274">
        <v>97.57165265376085</v>
      </c>
      <c r="EI110" s="241">
        <v>51500027.479000002</v>
      </c>
      <c r="EJ110" s="373">
        <v>89.081894332167025</v>
      </c>
      <c r="EK110" s="393">
        <v>41865944.482000001</v>
      </c>
      <c r="EL110" s="212">
        <v>57812003.061999992</v>
      </c>
      <c r="EM110" s="269">
        <v>0.36893555269230105</v>
      </c>
      <c r="EN110" s="212">
        <v>0</v>
      </c>
      <c r="EO110" s="242">
        <v>57812003.061999992</v>
      </c>
      <c r="EP110" s="234">
        <v>49323873.934</v>
      </c>
      <c r="EQ110" s="269">
        <v>85.317704493136191</v>
      </c>
      <c r="ER110" s="212">
        <v>8061758.8930000011</v>
      </c>
      <c r="ES110" s="269">
        <v>13.94478389609548</v>
      </c>
      <c r="ET110" s="212">
        <v>57385632.827</v>
      </c>
      <c r="EU110" s="274">
        <v>99.262488389231677</v>
      </c>
      <c r="EV110" s="397">
        <v>61397862.810000017</v>
      </c>
      <c r="EW110" s="419">
        <v>56839988.485000007</v>
      </c>
      <c r="EX110" s="239">
        <v>70584817.009000003</v>
      </c>
      <c r="EY110" s="257">
        <v>0.41490145090493169</v>
      </c>
      <c r="EZ110" s="269">
        <v>0</v>
      </c>
      <c r="FA110" s="212">
        <v>70584817.009000003</v>
      </c>
      <c r="FB110" s="242">
        <v>58817231.448000006</v>
      </c>
      <c r="FC110" s="260">
        <v>83.328446456835664</v>
      </c>
      <c r="FD110" s="269">
        <v>11497642.482999992</v>
      </c>
      <c r="FE110" s="257">
        <v>16.289115662840029</v>
      </c>
      <c r="FF110" s="269">
        <v>70314873.930999994</v>
      </c>
      <c r="FG110" s="271">
        <v>99.617562119675696</v>
      </c>
      <c r="FH110" s="397">
        <v>65458839.49000001</v>
      </c>
      <c r="FI110" s="419">
        <v>61366738.803000003</v>
      </c>
      <c r="FJ110" s="239">
        <v>83500005.846000016</v>
      </c>
      <c r="FK110" s="257">
        <v>0.43151054682955498</v>
      </c>
      <c r="FL110" s="269">
        <v>0</v>
      </c>
      <c r="FM110" s="212">
        <v>83500005.846000016</v>
      </c>
      <c r="FN110" s="242">
        <v>64742560.383000001</v>
      </c>
      <c r="FO110" s="260">
        <v>77.535995030234389</v>
      </c>
      <c r="FP110" s="269">
        <v>18672667.806000005</v>
      </c>
      <c r="FQ110" s="257">
        <v>22.362474848730209</v>
      </c>
      <c r="FR110" s="269">
        <v>83415228.18900001</v>
      </c>
      <c r="FS110" s="271">
        <v>99.898469878964605</v>
      </c>
      <c r="FT110" s="397">
        <v>79373044.046999976</v>
      </c>
      <c r="FU110" s="419">
        <v>81315000</v>
      </c>
      <c r="FV110" s="239">
        <v>97432489.323000014</v>
      </c>
      <c r="FW110" s="257">
        <v>0.6127897208739711</v>
      </c>
      <c r="FX110" s="269">
        <v>0</v>
      </c>
      <c r="FY110" s="212">
        <v>97432489.323000014</v>
      </c>
      <c r="FZ110" s="427">
        <v>76231982.112199992</v>
      </c>
      <c r="GA110" s="260">
        <v>78.240823612216374</v>
      </c>
      <c r="GB110" s="269">
        <v>19705971.853800002</v>
      </c>
      <c r="GC110" s="257">
        <v>20.225257499551734</v>
      </c>
      <c r="GD110" s="269">
        <v>95937953.965999991</v>
      </c>
      <c r="GE110" s="271">
        <v>98.466081111768105</v>
      </c>
      <c r="GF110" s="397">
        <v>77061502.825000003</v>
      </c>
      <c r="GG110" s="419">
        <v>85652000.002999991</v>
      </c>
      <c r="GH110" s="239">
        <v>101639760.689</v>
      </c>
      <c r="GI110" s="257">
        <v>0.62617476504160807</v>
      </c>
      <c r="GJ110" s="269">
        <v>0</v>
      </c>
      <c r="GK110" s="242">
        <v>101639760.689</v>
      </c>
      <c r="GL110" s="234">
        <v>74910868.050000012</v>
      </c>
      <c r="GM110" s="257">
        <v>73.702326276833972</v>
      </c>
      <c r="GN110" s="266">
        <v>24537510.914999995</v>
      </c>
      <c r="GO110" s="257">
        <v>24.141645699147713</v>
      </c>
      <c r="GP110" s="266">
        <v>99448378.965000004</v>
      </c>
      <c r="GQ110" s="271">
        <v>97.843971975981674</v>
      </c>
      <c r="GR110" s="397">
        <v>10292272.767000001</v>
      </c>
      <c r="GS110" s="419">
        <v>97326000</v>
      </c>
      <c r="GT110" s="239">
        <v>104011608.65899999</v>
      </c>
      <c r="GU110" s="257">
        <v>0.50336446219017261</v>
      </c>
      <c r="GV110" s="266">
        <v>0</v>
      </c>
      <c r="GW110" s="242">
        <v>104011608.65899999</v>
      </c>
      <c r="GX110" s="234">
        <v>72984691.363000005</v>
      </c>
      <c r="GY110" s="257">
        <v>70.169755380170002</v>
      </c>
      <c r="GZ110" s="266">
        <v>30650530.417999998</v>
      </c>
      <c r="HA110" s="257">
        <v>29.46837455277435</v>
      </c>
      <c r="HB110" s="266">
        <v>103635221.781</v>
      </c>
      <c r="HC110" s="271">
        <v>99.638129932944338</v>
      </c>
      <c r="HD110" s="397">
        <v>97115262.856999964</v>
      </c>
      <c r="HE110" s="419">
        <v>76714000</v>
      </c>
      <c r="HF110" s="239">
        <v>122250653.14299998</v>
      </c>
      <c r="HG110" s="257">
        <v>0.63739588141373338</v>
      </c>
      <c r="HH110" s="266">
        <v>0</v>
      </c>
      <c r="HI110" s="242">
        <v>93315331</v>
      </c>
      <c r="HJ110" s="234">
        <v>93315331</v>
      </c>
      <c r="HK110" s="257">
        <v>76.331151287058134</v>
      </c>
      <c r="HL110" s="266">
        <v>28113408.146999985</v>
      </c>
      <c r="HM110" s="257">
        <v>22.99653001781099</v>
      </c>
      <c r="HN110" s="266">
        <v>121428739.14699998</v>
      </c>
      <c r="HO110" s="271">
        <v>99.327681304869117</v>
      </c>
      <c r="HP110" s="397">
        <v>110989335.23708001</v>
      </c>
      <c r="HQ110" s="419">
        <v>76315000</v>
      </c>
      <c r="HR110" s="239">
        <v>125970624.02784833</v>
      </c>
      <c r="HS110" s="257">
        <v>0.61442366163880968</v>
      </c>
      <c r="HT110" s="266">
        <v>0</v>
      </c>
      <c r="HU110" s="242">
        <v>125970624.02784833</v>
      </c>
      <c r="HV110" s="234">
        <v>105179623.478</v>
      </c>
      <c r="HW110" s="257">
        <v>83.495357977069276</v>
      </c>
      <c r="HX110" s="266">
        <v>13386675.795000002</v>
      </c>
      <c r="HY110" s="257">
        <v>10.626823434676808</v>
      </c>
      <c r="HZ110" s="266">
        <v>118566299.273</v>
      </c>
      <c r="IA110" s="271">
        <v>94.12218141174607</v>
      </c>
      <c r="IB110" s="397">
        <v>92786994.009540007</v>
      </c>
      <c r="IC110" s="419">
        <v>97068000</v>
      </c>
      <c r="ID110" s="239">
        <v>113807097.10600001</v>
      </c>
      <c r="IE110" s="257">
        <v>0.46929882320956451</v>
      </c>
      <c r="IF110" s="266">
        <v>0</v>
      </c>
      <c r="IG110" s="242">
        <v>113807097.10600001</v>
      </c>
      <c r="IH110" s="234">
        <v>89193821.664000005</v>
      </c>
      <c r="II110" s="257">
        <v>78.372811478465891</v>
      </c>
      <c r="IJ110" s="266">
        <v>18397265.295999989</v>
      </c>
      <c r="IK110" s="257">
        <v>16.165305823471414</v>
      </c>
      <c r="IL110" s="266">
        <v>107591086.95999999</v>
      </c>
      <c r="IM110" s="271">
        <v>94.538117301937319</v>
      </c>
      <c r="IN110" s="397">
        <v>0</v>
      </c>
      <c r="IO110" s="419">
        <v>0</v>
      </c>
      <c r="IP110" s="239">
        <v>0</v>
      </c>
      <c r="IQ110" s="257">
        <v>0</v>
      </c>
      <c r="IR110" s="266">
        <v>0</v>
      </c>
      <c r="IS110" s="242">
        <v>0</v>
      </c>
      <c r="IT110" s="234">
        <v>0</v>
      </c>
      <c r="IU110" s="257">
        <v>0</v>
      </c>
      <c r="IV110" s="266">
        <v>0</v>
      </c>
      <c r="IW110" s="257">
        <v>0</v>
      </c>
      <c r="IX110" s="266">
        <v>0</v>
      </c>
      <c r="IY110" s="271">
        <v>0</v>
      </c>
    </row>
    <row r="111" spans="1:259" ht="14.1" customHeight="1" x14ac:dyDescent="0.2">
      <c r="A111" s="202">
        <v>415</v>
      </c>
      <c r="B111" s="254" t="s">
        <v>173</v>
      </c>
      <c r="C111" s="241">
        <v>0</v>
      </c>
      <c r="D111" s="240">
        <v>0</v>
      </c>
      <c r="E111" s="241">
        <v>0</v>
      </c>
      <c r="F111" s="212">
        <v>0</v>
      </c>
      <c r="G111" s="367">
        <v>0</v>
      </c>
      <c r="H111" s="234">
        <v>0</v>
      </c>
      <c r="I111" s="256">
        <v>0</v>
      </c>
      <c r="J111" s="212">
        <v>0</v>
      </c>
      <c r="K111" s="256">
        <v>0</v>
      </c>
      <c r="L111" s="212">
        <v>0</v>
      </c>
      <c r="M111" s="256">
        <v>0</v>
      </c>
      <c r="N111" s="241">
        <v>0</v>
      </c>
      <c r="O111" s="262">
        <v>0</v>
      </c>
      <c r="P111" s="241">
        <v>0</v>
      </c>
      <c r="Q111" s="367">
        <v>0</v>
      </c>
      <c r="R111" s="234">
        <v>0</v>
      </c>
      <c r="S111" s="256">
        <v>0</v>
      </c>
      <c r="T111" s="212">
        <v>0</v>
      </c>
      <c r="U111" s="256">
        <v>0</v>
      </c>
      <c r="V111" s="212">
        <v>0</v>
      </c>
      <c r="W111" s="256">
        <v>0</v>
      </c>
      <c r="X111" s="241">
        <v>0</v>
      </c>
      <c r="Y111" s="262">
        <v>0</v>
      </c>
      <c r="Z111" s="241">
        <v>0</v>
      </c>
      <c r="AA111" s="367">
        <v>0</v>
      </c>
      <c r="AB111" s="234">
        <v>0</v>
      </c>
      <c r="AC111" s="256">
        <v>0</v>
      </c>
      <c r="AD111" s="212">
        <v>0</v>
      </c>
      <c r="AE111" s="256">
        <v>0</v>
      </c>
      <c r="AF111" s="212">
        <v>0</v>
      </c>
      <c r="AG111" s="256">
        <v>0</v>
      </c>
      <c r="AH111" s="241">
        <v>0</v>
      </c>
      <c r="AI111" s="262">
        <v>0</v>
      </c>
      <c r="AJ111" s="241">
        <v>0</v>
      </c>
      <c r="AK111" s="367">
        <v>0</v>
      </c>
      <c r="AL111" s="234">
        <v>0</v>
      </c>
      <c r="AM111" s="256">
        <v>0</v>
      </c>
      <c r="AN111" s="212">
        <v>0</v>
      </c>
      <c r="AO111" s="256">
        <v>0</v>
      </c>
      <c r="AP111" s="212">
        <v>0</v>
      </c>
      <c r="AQ111" s="256">
        <v>0</v>
      </c>
      <c r="AR111" s="241">
        <v>0</v>
      </c>
      <c r="AS111" s="262">
        <v>0</v>
      </c>
      <c r="AT111" s="241">
        <v>0</v>
      </c>
      <c r="AU111" s="367">
        <v>0</v>
      </c>
      <c r="AV111" s="234">
        <v>0</v>
      </c>
      <c r="AW111" s="256">
        <v>0</v>
      </c>
      <c r="AX111" s="212">
        <v>0</v>
      </c>
      <c r="AY111" s="256">
        <v>0</v>
      </c>
      <c r="AZ111" s="212">
        <v>0</v>
      </c>
      <c r="BA111" s="256">
        <v>0</v>
      </c>
      <c r="BB111" s="241">
        <v>0</v>
      </c>
      <c r="BC111" s="262">
        <v>0</v>
      </c>
      <c r="BD111" s="241">
        <v>0</v>
      </c>
      <c r="BE111" s="367">
        <v>0</v>
      </c>
      <c r="BF111" s="234">
        <v>0</v>
      </c>
      <c r="BG111" s="256">
        <v>0</v>
      </c>
      <c r="BH111" s="212">
        <v>0</v>
      </c>
      <c r="BI111" s="256">
        <v>0</v>
      </c>
      <c r="BJ111" s="212">
        <v>0</v>
      </c>
      <c r="BK111" s="256">
        <v>0</v>
      </c>
      <c r="BL111" s="241">
        <v>6444171.2363200001</v>
      </c>
      <c r="BM111" s="262">
        <v>77.512636228738458</v>
      </c>
      <c r="BN111" s="241">
        <v>8313704.1260000002</v>
      </c>
      <c r="BO111" s="367">
        <v>0.10481927457379928</v>
      </c>
      <c r="BP111" s="234">
        <v>6441958.9934200002</v>
      </c>
      <c r="BQ111" s="256">
        <v>77.486026634910345</v>
      </c>
      <c r="BR111" s="212">
        <v>1560490.9063299997</v>
      </c>
      <c r="BS111" s="256">
        <v>18.77010394740622</v>
      </c>
      <c r="BT111" s="212">
        <v>8002449.8997499999</v>
      </c>
      <c r="BU111" s="262">
        <v>96.256130582316558</v>
      </c>
      <c r="BV111" s="241">
        <v>6447157.2543500001</v>
      </c>
      <c r="BW111" s="373">
        <v>89.905337503272023</v>
      </c>
      <c r="BX111" s="393">
        <v>6645306.2359999996</v>
      </c>
      <c r="BY111" s="212">
        <v>7171050.6109999996</v>
      </c>
      <c r="BZ111" s="269">
        <v>8.3255653939040622E-2</v>
      </c>
      <c r="CA111" s="212">
        <v>0</v>
      </c>
      <c r="CB111" s="242">
        <v>7171050.6109999996</v>
      </c>
      <c r="CC111" s="234">
        <v>5929903.0634799991</v>
      </c>
      <c r="CD111" s="269">
        <v>82.692249506423124</v>
      </c>
      <c r="CE111" s="212">
        <v>517254.19087000098</v>
      </c>
      <c r="CF111" s="269">
        <v>7.2130879968489046</v>
      </c>
      <c r="CG111" s="212">
        <v>6447157.2543500001</v>
      </c>
      <c r="CH111" s="274">
        <v>89.905337503272023</v>
      </c>
      <c r="CI111" s="241">
        <v>7356226.1294399993</v>
      </c>
      <c r="CJ111" s="373">
        <v>94.479244449096285</v>
      </c>
      <c r="CK111" s="393">
        <v>7179896.6189999999</v>
      </c>
      <c r="CL111" s="212">
        <v>7786076.3729999997</v>
      </c>
      <c r="CM111" s="269">
        <v>7.413918569183918E-2</v>
      </c>
      <c r="CN111" s="212">
        <v>50446.311999999998</v>
      </c>
      <c r="CO111" s="242">
        <v>7735630.0609999998</v>
      </c>
      <c r="CP111" s="234">
        <v>6603269.3247199999</v>
      </c>
      <c r="CQ111" s="269">
        <v>84.80868936269809</v>
      </c>
      <c r="CR111" s="212">
        <v>752956.80471999943</v>
      </c>
      <c r="CS111" s="269">
        <v>9.6705550863981937</v>
      </c>
      <c r="CT111" s="212">
        <v>7356226.1294399993</v>
      </c>
      <c r="CU111" s="274">
        <v>94.479244449096285</v>
      </c>
      <c r="CV111" s="241">
        <v>10234032.81072</v>
      </c>
      <c r="CW111" s="373">
        <v>105.55023183770594</v>
      </c>
      <c r="CX111" s="393">
        <v>7856709.9840000002</v>
      </c>
      <c r="CY111" s="212">
        <v>9695888.5191799998</v>
      </c>
      <c r="CZ111" s="269">
        <v>0.11243552341684605</v>
      </c>
      <c r="DA111" s="212">
        <v>0</v>
      </c>
      <c r="DB111" s="242">
        <v>9695888.5191799998</v>
      </c>
      <c r="DC111" s="234">
        <v>8484294.2194800004</v>
      </c>
      <c r="DD111" s="269">
        <v>87.504040529103904</v>
      </c>
      <c r="DE111" s="212">
        <v>622341.89799999946</v>
      </c>
      <c r="DF111" s="269">
        <v>6.4186164761373732</v>
      </c>
      <c r="DG111" s="212">
        <v>9106636.1174800005</v>
      </c>
      <c r="DH111" s="274">
        <v>93.922657005241291</v>
      </c>
      <c r="DI111" s="241">
        <v>12875609.976999998</v>
      </c>
      <c r="DJ111" s="373">
        <v>98.894355365976125</v>
      </c>
      <c r="DK111" s="393">
        <v>9346664.1239999998</v>
      </c>
      <c r="DL111" s="212">
        <v>13019560.043</v>
      </c>
      <c r="DM111" s="269">
        <v>0.11983352360378917</v>
      </c>
      <c r="DN111" s="212">
        <v>92938.517000000007</v>
      </c>
      <c r="DO111" s="242">
        <v>12926621.525999999</v>
      </c>
      <c r="DP111" s="234">
        <v>11501497.856999999</v>
      </c>
      <c r="DQ111" s="269">
        <v>88.340142209212431</v>
      </c>
      <c r="DR111" s="212">
        <v>657509.19999999995</v>
      </c>
      <c r="DS111" s="269">
        <v>5.0501645050096089</v>
      </c>
      <c r="DT111" s="212">
        <v>12159007.056999998</v>
      </c>
      <c r="DU111" s="274">
        <v>93.390306714222035</v>
      </c>
      <c r="DV111" s="241">
        <v>14977850.571000002</v>
      </c>
      <c r="DW111" s="373">
        <v>87.680659864774114</v>
      </c>
      <c r="DX111" s="393">
        <v>14611110.783</v>
      </c>
      <c r="DY111" s="212">
        <v>17082274.009999998</v>
      </c>
      <c r="DZ111" s="269">
        <v>0.12097990649669629</v>
      </c>
      <c r="EA111" s="212">
        <v>0</v>
      </c>
      <c r="EB111" s="242">
        <v>17082274.009999998</v>
      </c>
      <c r="EC111" s="234">
        <v>13093933.506000001</v>
      </c>
      <c r="ED111" s="269">
        <v>76.652168782299043</v>
      </c>
      <c r="EE111" s="212">
        <v>1968522.9129999974</v>
      </c>
      <c r="EF111" s="269">
        <v>11.523775533910884</v>
      </c>
      <c r="EG111" s="212">
        <v>15062456.418999998</v>
      </c>
      <c r="EH111" s="274">
        <v>88.175944316209922</v>
      </c>
      <c r="EI111" s="241">
        <v>17145461.174679998</v>
      </c>
      <c r="EJ111" s="373">
        <v>94.487565048322423</v>
      </c>
      <c r="EK111" s="393">
        <v>15080289.578</v>
      </c>
      <c r="EL111" s="212">
        <v>18145732.89714</v>
      </c>
      <c r="EM111" s="269">
        <v>0.11579958556761373</v>
      </c>
      <c r="EN111" s="212">
        <v>0</v>
      </c>
      <c r="EO111" s="242">
        <v>18145732.89714</v>
      </c>
      <c r="EP111" s="234">
        <v>14838146.218829999</v>
      </c>
      <c r="EQ111" s="269">
        <v>81.772096519555191</v>
      </c>
      <c r="ER111" s="212">
        <v>787831.27823000029</v>
      </c>
      <c r="ES111" s="269">
        <v>4.3416889397406075</v>
      </c>
      <c r="ET111" s="212">
        <v>15625977.497059999</v>
      </c>
      <c r="EU111" s="274">
        <v>86.113785459295798</v>
      </c>
      <c r="EV111" s="397">
        <v>15994481.280999999</v>
      </c>
      <c r="EW111" s="419">
        <v>12604234.000999998</v>
      </c>
      <c r="EX111" s="239">
        <v>17397574.607000001</v>
      </c>
      <c r="EY111" s="257">
        <v>0.10226390394623708</v>
      </c>
      <c r="EZ111" s="269">
        <v>0</v>
      </c>
      <c r="FA111" s="212">
        <v>17397574.607000001</v>
      </c>
      <c r="FB111" s="242">
        <v>14370825.984999999</v>
      </c>
      <c r="FC111" s="260">
        <v>82.602467928016964</v>
      </c>
      <c r="FD111" s="269">
        <v>1132372.6180000005</v>
      </c>
      <c r="FE111" s="257">
        <v>6.5087958728706052</v>
      </c>
      <c r="FF111" s="269">
        <v>15503198.603</v>
      </c>
      <c r="FG111" s="271">
        <v>89.111263800887571</v>
      </c>
      <c r="FH111" s="397">
        <v>18844970.052000001</v>
      </c>
      <c r="FI111" s="419">
        <v>14872000.781400001</v>
      </c>
      <c r="FJ111" s="239">
        <v>19967403.161399998</v>
      </c>
      <c r="FK111" s="257">
        <v>0.10318735872704907</v>
      </c>
      <c r="FL111" s="269">
        <v>0</v>
      </c>
      <c r="FM111" s="212">
        <v>19967403.161399998</v>
      </c>
      <c r="FN111" s="242">
        <v>17599765.401000001</v>
      </c>
      <c r="FO111" s="260">
        <v>88.142485323394496</v>
      </c>
      <c r="FP111" s="269">
        <v>932360.44000000064</v>
      </c>
      <c r="FQ111" s="257">
        <v>4.6694126044512094</v>
      </c>
      <c r="FR111" s="269">
        <v>18532125.841000002</v>
      </c>
      <c r="FS111" s="271">
        <v>92.811897927845706</v>
      </c>
      <c r="FT111" s="397">
        <v>18182014.852999996</v>
      </c>
      <c r="FU111" s="419">
        <v>19448000</v>
      </c>
      <c r="FV111" s="239">
        <v>19448000</v>
      </c>
      <c r="FW111" s="257">
        <v>0.1223158165655501</v>
      </c>
      <c r="FX111" s="269">
        <v>0</v>
      </c>
      <c r="FY111" s="212">
        <v>19448000</v>
      </c>
      <c r="FZ111" s="427">
        <v>16841379.589000002</v>
      </c>
      <c r="GA111" s="260">
        <v>86.596974439531067</v>
      </c>
      <c r="GB111" s="269">
        <v>1188413.2213999997</v>
      </c>
      <c r="GC111" s="257">
        <v>6.1107220351707099</v>
      </c>
      <c r="GD111" s="269">
        <v>18029792.810400002</v>
      </c>
      <c r="GE111" s="271">
        <v>92.707696474701777</v>
      </c>
      <c r="GF111" s="397">
        <v>19497874.929999996</v>
      </c>
      <c r="GG111" s="419">
        <v>17856999.997000001</v>
      </c>
      <c r="GH111" s="239">
        <v>21027486.385000002</v>
      </c>
      <c r="GI111" s="257">
        <v>0.12954459216832825</v>
      </c>
      <c r="GJ111" s="269">
        <v>0</v>
      </c>
      <c r="GK111" s="242">
        <v>21027486.385000002</v>
      </c>
      <c r="GL111" s="234">
        <v>17355100.765999999</v>
      </c>
      <c r="GM111" s="257">
        <v>82.535308539684962</v>
      </c>
      <c r="GN111" s="266">
        <v>2029136.3729999999</v>
      </c>
      <c r="GO111" s="257">
        <v>9.6499236087842064</v>
      </c>
      <c r="GP111" s="266">
        <v>19384237.138999999</v>
      </c>
      <c r="GQ111" s="271">
        <v>92.185232148469169</v>
      </c>
      <c r="GR111" s="397">
        <v>73771936.650000021</v>
      </c>
      <c r="GS111" s="419">
        <v>21360999.997000001</v>
      </c>
      <c r="GT111" s="239">
        <v>22397839.629000001</v>
      </c>
      <c r="GU111" s="257">
        <v>0.10839440562866222</v>
      </c>
      <c r="GV111" s="266">
        <v>0</v>
      </c>
      <c r="GW111" s="242">
        <v>22397839.629000001</v>
      </c>
      <c r="GX111" s="234">
        <v>17738252.317000002</v>
      </c>
      <c r="GY111" s="257">
        <v>79.196264509515828</v>
      </c>
      <c r="GZ111" s="266">
        <v>2068119.3690000009</v>
      </c>
      <c r="HA111" s="257">
        <v>9.2335662870014783</v>
      </c>
      <c r="HB111" s="266">
        <v>19806371.686000004</v>
      </c>
      <c r="HC111" s="271">
        <v>88.429830796517322</v>
      </c>
      <c r="HD111" s="397">
        <v>30010842.757000003</v>
      </c>
      <c r="HE111" s="419">
        <v>17266000</v>
      </c>
      <c r="HF111" s="239">
        <v>30796349.463</v>
      </c>
      <c r="HG111" s="257">
        <v>0.16056737371646684</v>
      </c>
      <c r="HH111" s="266">
        <v>0</v>
      </c>
      <c r="HI111" s="242">
        <v>26399853.963999994</v>
      </c>
      <c r="HJ111" s="234">
        <v>26399853.963999994</v>
      </c>
      <c r="HK111" s="257">
        <v>85.723971913352472</v>
      </c>
      <c r="HL111" s="266">
        <v>1897036.3420000114</v>
      </c>
      <c r="HM111" s="257">
        <v>6.1599390027678078</v>
      </c>
      <c r="HN111" s="266">
        <v>28296890.306000005</v>
      </c>
      <c r="HO111" s="271">
        <v>91.883910916120286</v>
      </c>
      <c r="HP111" s="397">
        <v>31433304.387330003</v>
      </c>
      <c r="HQ111" s="419">
        <v>22369000</v>
      </c>
      <c r="HR111" s="239">
        <v>31952721.050000001</v>
      </c>
      <c r="HS111" s="257">
        <v>0.1558498897530611</v>
      </c>
      <c r="HT111" s="266">
        <v>0</v>
      </c>
      <c r="HU111" s="242">
        <v>31952721.050000001</v>
      </c>
      <c r="HV111" s="234">
        <v>29769510.864999998</v>
      </c>
      <c r="HW111" s="257">
        <v>93.167373189958724</v>
      </c>
      <c r="HX111" s="266">
        <v>836746.12100000307</v>
      </c>
      <c r="HY111" s="257">
        <v>2.6187006724424271</v>
      </c>
      <c r="HZ111" s="266">
        <v>30606256.986000001</v>
      </c>
      <c r="IA111" s="271">
        <v>95.786073862401153</v>
      </c>
      <c r="IB111" s="397">
        <v>33656071.096000001</v>
      </c>
      <c r="IC111" s="419">
        <v>29979000</v>
      </c>
      <c r="ID111" s="239">
        <v>34673519.357000001</v>
      </c>
      <c r="IE111" s="257">
        <v>0.14298090580078832</v>
      </c>
      <c r="IF111" s="266">
        <v>0</v>
      </c>
      <c r="IG111" s="242">
        <v>34673519.357000001</v>
      </c>
      <c r="IH111" s="234">
        <v>31308799.588</v>
      </c>
      <c r="II111" s="257">
        <v>90.295995816413367</v>
      </c>
      <c r="IJ111" s="266">
        <v>1185294.0179999992</v>
      </c>
      <c r="IK111" s="257">
        <v>3.4184416234076571</v>
      </c>
      <c r="IL111" s="266">
        <v>32494093.605999999</v>
      </c>
      <c r="IM111" s="271">
        <v>93.714437439821012</v>
      </c>
      <c r="IN111" s="397">
        <v>0</v>
      </c>
      <c r="IO111" s="419">
        <v>0</v>
      </c>
      <c r="IP111" s="239">
        <v>0</v>
      </c>
      <c r="IQ111" s="257">
        <v>0</v>
      </c>
      <c r="IR111" s="266">
        <v>0</v>
      </c>
      <c r="IS111" s="242">
        <v>0</v>
      </c>
      <c r="IT111" s="234">
        <v>0</v>
      </c>
      <c r="IU111" s="257">
        <v>0</v>
      </c>
      <c r="IV111" s="266">
        <v>0</v>
      </c>
      <c r="IW111" s="257">
        <v>0</v>
      </c>
      <c r="IX111" s="266">
        <v>0</v>
      </c>
      <c r="IY111" s="271">
        <v>0</v>
      </c>
    </row>
    <row r="112" spans="1:259" ht="14.1" customHeight="1" x14ac:dyDescent="0.2">
      <c r="A112" s="202">
        <v>416</v>
      </c>
      <c r="B112" s="254" t="s">
        <v>174</v>
      </c>
      <c r="C112" s="241">
        <v>0</v>
      </c>
      <c r="D112" s="240">
        <v>0</v>
      </c>
      <c r="E112" s="241">
        <v>0</v>
      </c>
      <c r="F112" s="212">
        <v>0</v>
      </c>
      <c r="G112" s="367">
        <v>0</v>
      </c>
      <c r="H112" s="234">
        <v>0</v>
      </c>
      <c r="I112" s="256">
        <v>0</v>
      </c>
      <c r="J112" s="212">
        <v>0</v>
      </c>
      <c r="K112" s="256">
        <v>0</v>
      </c>
      <c r="L112" s="212">
        <v>0</v>
      </c>
      <c r="M112" s="256">
        <v>0</v>
      </c>
      <c r="N112" s="241">
        <v>0</v>
      </c>
      <c r="O112" s="262">
        <v>0</v>
      </c>
      <c r="P112" s="241">
        <v>0</v>
      </c>
      <c r="Q112" s="367">
        <v>0</v>
      </c>
      <c r="R112" s="234">
        <v>0</v>
      </c>
      <c r="S112" s="256">
        <v>0</v>
      </c>
      <c r="T112" s="212">
        <v>0</v>
      </c>
      <c r="U112" s="256">
        <v>0</v>
      </c>
      <c r="V112" s="212">
        <v>0</v>
      </c>
      <c r="W112" s="256">
        <v>0</v>
      </c>
      <c r="X112" s="241">
        <v>0</v>
      </c>
      <c r="Y112" s="262">
        <v>0</v>
      </c>
      <c r="Z112" s="241">
        <v>0</v>
      </c>
      <c r="AA112" s="367">
        <v>0</v>
      </c>
      <c r="AB112" s="234">
        <v>0</v>
      </c>
      <c r="AC112" s="256">
        <v>0</v>
      </c>
      <c r="AD112" s="212">
        <v>0</v>
      </c>
      <c r="AE112" s="256">
        <v>0</v>
      </c>
      <c r="AF112" s="212">
        <v>0</v>
      </c>
      <c r="AG112" s="256">
        <v>0</v>
      </c>
      <c r="AH112" s="241">
        <v>0</v>
      </c>
      <c r="AI112" s="262">
        <v>0</v>
      </c>
      <c r="AJ112" s="241">
        <v>0</v>
      </c>
      <c r="AK112" s="367">
        <v>0</v>
      </c>
      <c r="AL112" s="234">
        <v>0</v>
      </c>
      <c r="AM112" s="256">
        <v>0</v>
      </c>
      <c r="AN112" s="212">
        <v>0</v>
      </c>
      <c r="AO112" s="256">
        <v>0</v>
      </c>
      <c r="AP112" s="212">
        <v>0</v>
      </c>
      <c r="AQ112" s="256">
        <v>0</v>
      </c>
      <c r="AR112" s="241">
        <v>0</v>
      </c>
      <c r="AS112" s="262">
        <v>0</v>
      </c>
      <c r="AT112" s="241">
        <v>0</v>
      </c>
      <c r="AU112" s="367">
        <v>0</v>
      </c>
      <c r="AV112" s="234">
        <v>0</v>
      </c>
      <c r="AW112" s="256">
        <v>0</v>
      </c>
      <c r="AX112" s="212">
        <v>0</v>
      </c>
      <c r="AY112" s="256">
        <v>0</v>
      </c>
      <c r="AZ112" s="212">
        <v>0</v>
      </c>
      <c r="BA112" s="256">
        <v>0</v>
      </c>
      <c r="BB112" s="241">
        <v>0</v>
      </c>
      <c r="BC112" s="262">
        <v>0</v>
      </c>
      <c r="BD112" s="241">
        <v>0</v>
      </c>
      <c r="BE112" s="367">
        <v>0</v>
      </c>
      <c r="BF112" s="234">
        <v>0</v>
      </c>
      <c r="BG112" s="256">
        <v>0</v>
      </c>
      <c r="BH112" s="212">
        <v>0</v>
      </c>
      <c r="BI112" s="256">
        <v>0</v>
      </c>
      <c r="BJ112" s="212">
        <v>0</v>
      </c>
      <c r="BK112" s="256">
        <v>0</v>
      </c>
      <c r="BL112" s="241">
        <v>8898727.4667200018</v>
      </c>
      <c r="BM112" s="262">
        <v>93.555224535123543</v>
      </c>
      <c r="BN112" s="241">
        <v>9511737.5977000017</v>
      </c>
      <c r="BO112" s="367">
        <v>0.11992409397986872</v>
      </c>
      <c r="BP112" s="234">
        <v>8380642.69099</v>
      </c>
      <c r="BQ112" s="256">
        <v>88.108430293708821</v>
      </c>
      <c r="BR112" s="212">
        <v>1104211.9529600004</v>
      </c>
      <c r="BS112" s="256">
        <v>11.608940444561947</v>
      </c>
      <c r="BT112" s="212">
        <v>9484854.6439500004</v>
      </c>
      <c r="BU112" s="262">
        <v>99.717370738270773</v>
      </c>
      <c r="BV112" s="241">
        <v>11992302.383750003</v>
      </c>
      <c r="BW112" s="373">
        <v>110.54380041469756</v>
      </c>
      <c r="BX112" s="393">
        <v>9806754.3660000004</v>
      </c>
      <c r="BY112" s="212">
        <v>10848462.183099998</v>
      </c>
      <c r="BZ112" s="269">
        <v>0.12595027734171751</v>
      </c>
      <c r="CA112" s="212">
        <v>0</v>
      </c>
      <c r="CB112" s="242">
        <v>10848462.183099998</v>
      </c>
      <c r="CC112" s="234">
        <v>9860509.5066199992</v>
      </c>
      <c r="CD112" s="269">
        <v>90.893154625924254</v>
      </c>
      <c r="CE112" s="212">
        <v>2131792.8771300036</v>
      </c>
      <c r="CF112" s="269">
        <v>19.6506457887733</v>
      </c>
      <c r="CG112" s="212">
        <v>11992302.383750003</v>
      </c>
      <c r="CH112" s="274">
        <v>110.54380041469756</v>
      </c>
      <c r="CI112" s="241">
        <v>16377724.82815</v>
      </c>
      <c r="CJ112" s="373">
        <v>111.21282822545724</v>
      </c>
      <c r="CK112" s="393">
        <v>11990339.298</v>
      </c>
      <c r="CL112" s="212">
        <v>14726470.938179996</v>
      </c>
      <c r="CM112" s="269">
        <v>0.14022577112874152</v>
      </c>
      <c r="CN112" s="212">
        <v>0</v>
      </c>
      <c r="CO112" s="242">
        <v>14726470.938179996</v>
      </c>
      <c r="CP112" s="234">
        <v>12344128.64336</v>
      </c>
      <c r="CQ112" s="269">
        <v>83.822720970823283</v>
      </c>
      <c r="CR112" s="212">
        <v>4033596.1847900003</v>
      </c>
      <c r="CS112" s="269">
        <v>27.390107254633953</v>
      </c>
      <c r="CT112" s="212">
        <v>16377724.82815</v>
      </c>
      <c r="CU112" s="274">
        <v>111.21282822545724</v>
      </c>
      <c r="CV112" s="241">
        <v>20177133.481309999</v>
      </c>
      <c r="CW112" s="373">
        <v>111.44711083688483</v>
      </c>
      <c r="CX112" s="393">
        <v>13071075.466</v>
      </c>
      <c r="CY112" s="212">
        <v>18104671.650789998</v>
      </c>
      <c r="CZ112" s="269">
        <v>0.20994550724463806</v>
      </c>
      <c r="DA112" s="212">
        <v>0</v>
      </c>
      <c r="DB112" s="242">
        <v>18104671.650789998</v>
      </c>
      <c r="DC112" s="234">
        <v>14515533.93049</v>
      </c>
      <c r="DD112" s="269">
        <v>80.175626548060677</v>
      </c>
      <c r="DE112" s="212">
        <v>945357.32749999966</v>
      </c>
      <c r="DF112" s="269">
        <v>5.2216209480868931</v>
      </c>
      <c r="DG112" s="212">
        <v>15460891.257989999</v>
      </c>
      <c r="DH112" s="274">
        <v>85.397247496147557</v>
      </c>
      <c r="DI112" s="241">
        <v>25923924.665000003</v>
      </c>
      <c r="DJ112" s="373">
        <v>109.74840089512048</v>
      </c>
      <c r="DK112" s="393">
        <v>15436123.983999999</v>
      </c>
      <c r="DL112" s="212">
        <v>23621232.249000002</v>
      </c>
      <c r="DM112" s="269">
        <v>0.21741253029383395</v>
      </c>
      <c r="DN112" s="212">
        <v>0</v>
      </c>
      <c r="DO112" s="242">
        <v>23621232.249000002</v>
      </c>
      <c r="DP112" s="234">
        <v>16108098.548</v>
      </c>
      <c r="DQ112" s="269">
        <v>68.193303288324131</v>
      </c>
      <c r="DR112" s="212">
        <v>2916117.91</v>
      </c>
      <c r="DS112" s="269">
        <v>12.345325084060558</v>
      </c>
      <c r="DT112" s="212">
        <v>19024216.458000001</v>
      </c>
      <c r="DU112" s="274">
        <v>80.538628372384707</v>
      </c>
      <c r="DV112" s="241">
        <v>27482077.141999997</v>
      </c>
      <c r="DW112" s="373">
        <v>93.464748181337697</v>
      </c>
      <c r="DX112" s="393">
        <v>26585907.461000003</v>
      </c>
      <c r="DY112" s="212">
        <v>29403681.859000001</v>
      </c>
      <c r="DZ112" s="269">
        <v>0.20824245530062341</v>
      </c>
      <c r="EA112" s="212">
        <v>0</v>
      </c>
      <c r="EB112" s="242">
        <v>29403681.859000001</v>
      </c>
      <c r="EC112" s="234">
        <v>21044790.838</v>
      </c>
      <c r="ED112" s="269">
        <v>71.571958025244797</v>
      </c>
      <c r="EE112" s="212">
        <v>2031703.3870000008</v>
      </c>
      <c r="EF112" s="269">
        <v>6.9096904147673204</v>
      </c>
      <c r="EG112" s="212">
        <v>23076494.225000001</v>
      </c>
      <c r="EH112" s="274">
        <v>78.481648440012123</v>
      </c>
      <c r="EI112" s="241">
        <v>38842433.931029998</v>
      </c>
      <c r="EJ112" s="373">
        <v>90.683738413151232</v>
      </c>
      <c r="EK112" s="393">
        <v>26221166.322632667</v>
      </c>
      <c r="EL112" s="212">
        <v>42832854.722052664</v>
      </c>
      <c r="EM112" s="269">
        <v>0.27334397864267412</v>
      </c>
      <c r="EN112" s="212">
        <v>0</v>
      </c>
      <c r="EO112" s="242">
        <v>42832854.722052664</v>
      </c>
      <c r="EP112" s="234">
        <v>24723518.017460003</v>
      </c>
      <c r="EQ112" s="269">
        <v>57.720920489408812</v>
      </c>
      <c r="ER112" s="212">
        <v>4275208.9752199994</v>
      </c>
      <c r="ES112" s="269">
        <v>9.9811441543234132</v>
      </c>
      <c r="ET112" s="212">
        <v>28998726.992680002</v>
      </c>
      <c r="EU112" s="274">
        <v>67.702064643732214</v>
      </c>
      <c r="EV112" s="397">
        <v>40669762.038000003</v>
      </c>
      <c r="EW112" s="419">
        <v>27308746.564999998</v>
      </c>
      <c r="EX112" s="239">
        <v>42268916.468999997</v>
      </c>
      <c r="EY112" s="257">
        <v>0.24845902439516601</v>
      </c>
      <c r="EZ112" s="269">
        <v>0</v>
      </c>
      <c r="FA112" s="212">
        <v>42268916.468999997</v>
      </c>
      <c r="FB112" s="242">
        <v>29618416.252999999</v>
      </c>
      <c r="FC112" s="260">
        <v>70.071387504626799</v>
      </c>
      <c r="FD112" s="269">
        <v>1476193.5990000018</v>
      </c>
      <c r="FE112" s="257">
        <v>3.4923857110996477</v>
      </c>
      <c r="FF112" s="269">
        <v>31094609.852000002</v>
      </c>
      <c r="FG112" s="271">
        <v>73.563773215726442</v>
      </c>
      <c r="FH112" s="397">
        <v>42673421.359999999</v>
      </c>
      <c r="FI112" s="419">
        <v>28453482.395999998</v>
      </c>
      <c r="FJ112" s="239">
        <v>42436871.658</v>
      </c>
      <c r="FK112" s="257">
        <v>0.21930486721943671</v>
      </c>
      <c r="FL112" s="269">
        <v>0</v>
      </c>
      <c r="FM112" s="212">
        <v>42436871.658</v>
      </c>
      <c r="FN112" s="242">
        <v>31157681.888000004</v>
      </c>
      <c r="FO112" s="260">
        <v>73.421250602779295</v>
      </c>
      <c r="FP112" s="269">
        <v>1433689.2770000023</v>
      </c>
      <c r="FQ112" s="257">
        <v>3.3784047244437487</v>
      </c>
      <c r="FR112" s="269">
        <v>32591371.165000007</v>
      </c>
      <c r="FS112" s="271">
        <v>76.79965532722305</v>
      </c>
      <c r="FT112" s="397">
        <v>37792671.509999998</v>
      </c>
      <c r="FU112" s="419">
        <v>50088000</v>
      </c>
      <c r="FV112" s="239">
        <v>61844715.544</v>
      </c>
      <c r="FW112" s="257">
        <v>0.38896477180319466</v>
      </c>
      <c r="FX112" s="269">
        <v>0</v>
      </c>
      <c r="FY112" s="212">
        <v>61844715.544</v>
      </c>
      <c r="FZ112" s="427">
        <v>27332121.125</v>
      </c>
      <c r="GA112" s="260">
        <v>44.194755986151002</v>
      </c>
      <c r="GB112" s="269">
        <v>4844513.0120000029</v>
      </c>
      <c r="GC112" s="257">
        <v>7.8333499788730192</v>
      </c>
      <c r="GD112" s="269">
        <v>32176634.137000002</v>
      </c>
      <c r="GE112" s="271">
        <v>52.028105965024018</v>
      </c>
      <c r="GF112" s="397">
        <v>41564638.666000001</v>
      </c>
      <c r="GG112" s="419">
        <v>53840000</v>
      </c>
      <c r="GH112" s="239">
        <v>60811809.406000003</v>
      </c>
      <c r="GI112" s="257">
        <v>0.37464492447076569</v>
      </c>
      <c r="GJ112" s="269">
        <v>0</v>
      </c>
      <c r="GK112" s="242">
        <v>60811809.406000003</v>
      </c>
      <c r="GL112" s="234">
        <v>27973862.361000005</v>
      </c>
      <c r="GM112" s="257">
        <v>46.000707155804449</v>
      </c>
      <c r="GN112" s="266">
        <v>5835365.1019999972</v>
      </c>
      <c r="GO112" s="257">
        <v>9.595776147756343</v>
      </c>
      <c r="GP112" s="266">
        <v>33809227.463</v>
      </c>
      <c r="GQ112" s="271">
        <v>55.596483303560781</v>
      </c>
      <c r="GR112" s="397">
        <v>18863129.880000006</v>
      </c>
      <c r="GS112" s="419">
        <v>66817000</v>
      </c>
      <c r="GT112" s="239">
        <v>72387271.423999995</v>
      </c>
      <c r="GU112" s="257">
        <v>0.35031839637452761</v>
      </c>
      <c r="GV112" s="266">
        <v>0</v>
      </c>
      <c r="GW112" s="242">
        <v>72387271.423999995</v>
      </c>
      <c r="GX112" s="234">
        <v>38068957.603999995</v>
      </c>
      <c r="GY112" s="257">
        <v>52.590679072589317</v>
      </c>
      <c r="GZ112" s="266">
        <v>0</v>
      </c>
      <c r="HA112" s="257">
        <v>0</v>
      </c>
      <c r="HB112" s="266">
        <v>38068957.603999995</v>
      </c>
      <c r="HC112" s="271">
        <v>52.590679072589317</v>
      </c>
      <c r="HD112" s="397">
        <v>60680459.190000013</v>
      </c>
      <c r="HE112" s="419">
        <v>61023000.002999999</v>
      </c>
      <c r="HF112" s="239">
        <v>78771862.444999993</v>
      </c>
      <c r="HG112" s="257">
        <v>0.41070423268006134</v>
      </c>
      <c r="HH112" s="266">
        <v>0</v>
      </c>
      <c r="HI112" s="242">
        <v>39267984.165000014</v>
      </c>
      <c r="HJ112" s="234">
        <v>39267984.165000014</v>
      </c>
      <c r="HK112" s="257">
        <v>49.850267527212097</v>
      </c>
      <c r="HL112" s="266">
        <v>2345617.5709999949</v>
      </c>
      <c r="HM112" s="257">
        <v>2.9777353209564517</v>
      </c>
      <c r="HN112" s="266">
        <v>41613601.736000009</v>
      </c>
      <c r="HO112" s="271">
        <v>52.828002848168552</v>
      </c>
      <c r="HP112" s="397">
        <v>65425520.636</v>
      </c>
      <c r="HQ112" s="419">
        <v>45387000</v>
      </c>
      <c r="HR112" s="239">
        <v>69162864.451000005</v>
      </c>
      <c r="HS112" s="257">
        <v>0.33734293811244159</v>
      </c>
      <c r="HT112" s="266">
        <v>0</v>
      </c>
      <c r="HU112" s="242">
        <v>69162864.451000005</v>
      </c>
      <c r="HV112" s="234">
        <v>41225038.835000001</v>
      </c>
      <c r="HW112" s="257">
        <v>59.605742420062448</v>
      </c>
      <c r="HX112" s="266">
        <v>761174.47299999744</v>
      </c>
      <c r="HY112" s="257">
        <v>1.1005537133865655</v>
      </c>
      <c r="HZ112" s="266">
        <v>41986213.307999998</v>
      </c>
      <c r="IA112" s="271">
        <v>60.706296133449008</v>
      </c>
      <c r="IB112" s="397">
        <v>66778363.457999997</v>
      </c>
      <c r="IC112" s="419">
        <v>60917000</v>
      </c>
      <c r="ID112" s="239">
        <v>70866535.863999993</v>
      </c>
      <c r="IE112" s="257">
        <v>0.29222766182092719</v>
      </c>
      <c r="IF112" s="266">
        <v>0</v>
      </c>
      <c r="IG112" s="242">
        <v>70866535.863999993</v>
      </c>
      <c r="IH112" s="234">
        <v>43645341.204000004</v>
      </c>
      <c r="II112" s="257">
        <v>61.588083390670874</v>
      </c>
      <c r="IJ112" s="266">
        <v>1513026.7419999987</v>
      </c>
      <c r="IK112" s="257">
        <v>2.1350369727450049</v>
      </c>
      <c r="IL112" s="266">
        <v>45158367.946000002</v>
      </c>
      <c r="IM112" s="271">
        <v>63.723120363415887</v>
      </c>
      <c r="IN112" s="397">
        <v>0</v>
      </c>
      <c r="IO112" s="419">
        <v>0</v>
      </c>
      <c r="IP112" s="239">
        <v>0</v>
      </c>
      <c r="IQ112" s="257">
        <v>0</v>
      </c>
      <c r="IR112" s="266">
        <v>0</v>
      </c>
      <c r="IS112" s="242">
        <v>0</v>
      </c>
      <c r="IT112" s="234">
        <v>0</v>
      </c>
      <c r="IU112" s="257">
        <v>0</v>
      </c>
      <c r="IV112" s="266">
        <v>0</v>
      </c>
      <c r="IW112" s="257">
        <v>0</v>
      </c>
      <c r="IX112" s="266">
        <v>0</v>
      </c>
      <c r="IY112" s="271">
        <v>0</v>
      </c>
    </row>
    <row r="113" spans="1:259" ht="14.1" customHeight="1" x14ac:dyDescent="0.2">
      <c r="A113" s="202">
        <v>417</v>
      </c>
      <c r="B113" s="254" t="s">
        <v>175</v>
      </c>
      <c r="C113" s="241">
        <v>0</v>
      </c>
      <c r="D113" s="240">
        <v>0</v>
      </c>
      <c r="E113" s="241">
        <v>0</v>
      </c>
      <c r="F113" s="212">
        <v>0</v>
      </c>
      <c r="G113" s="367">
        <v>0</v>
      </c>
      <c r="H113" s="234">
        <v>0</v>
      </c>
      <c r="I113" s="256">
        <v>0</v>
      </c>
      <c r="J113" s="212">
        <v>0</v>
      </c>
      <c r="K113" s="256">
        <v>0</v>
      </c>
      <c r="L113" s="212">
        <v>0</v>
      </c>
      <c r="M113" s="256">
        <v>0</v>
      </c>
      <c r="N113" s="241">
        <v>0</v>
      </c>
      <c r="O113" s="262">
        <v>0</v>
      </c>
      <c r="P113" s="241">
        <v>0</v>
      </c>
      <c r="Q113" s="367">
        <v>0</v>
      </c>
      <c r="R113" s="234">
        <v>0</v>
      </c>
      <c r="S113" s="256">
        <v>0</v>
      </c>
      <c r="T113" s="212">
        <v>0</v>
      </c>
      <c r="U113" s="256">
        <v>0</v>
      </c>
      <c r="V113" s="212">
        <v>0</v>
      </c>
      <c r="W113" s="256">
        <v>0</v>
      </c>
      <c r="X113" s="241">
        <v>0</v>
      </c>
      <c r="Y113" s="262">
        <v>0</v>
      </c>
      <c r="Z113" s="241">
        <v>0</v>
      </c>
      <c r="AA113" s="367">
        <v>0</v>
      </c>
      <c r="AB113" s="234">
        <v>0</v>
      </c>
      <c r="AC113" s="256">
        <v>0</v>
      </c>
      <c r="AD113" s="212">
        <v>0</v>
      </c>
      <c r="AE113" s="256">
        <v>0</v>
      </c>
      <c r="AF113" s="212">
        <v>0</v>
      </c>
      <c r="AG113" s="256">
        <v>0</v>
      </c>
      <c r="AH113" s="241">
        <v>0</v>
      </c>
      <c r="AI113" s="262">
        <v>0</v>
      </c>
      <c r="AJ113" s="241">
        <v>0</v>
      </c>
      <c r="AK113" s="367">
        <v>0</v>
      </c>
      <c r="AL113" s="234">
        <v>0</v>
      </c>
      <c r="AM113" s="256">
        <v>0</v>
      </c>
      <c r="AN113" s="212">
        <v>0</v>
      </c>
      <c r="AO113" s="256">
        <v>0</v>
      </c>
      <c r="AP113" s="212">
        <v>0</v>
      </c>
      <c r="AQ113" s="256">
        <v>0</v>
      </c>
      <c r="AR113" s="241">
        <v>0</v>
      </c>
      <c r="AS113" s="262">
        <v>0</v>
      </c>
      <c r="AT113" s="241">
        <v>0</v>
      </c>
      <c r="AU113" s="367">
        <v>0</v>
      </c>
      <c r="AV113" s="234">
        <v>0</v>
      </c>
      <c r="AW113" s="256">
        <v>0</v>
      </c>
      <c r="AX113" s="212">
        <v>0</v>
      </c>
      <c r="AY113" s="256">
        <v>0</v>
      </c>
      <c r="AZ113" s="212">
        <v>0</v>
      </c>
      <c r="BA113" s="256">
        <v>0</v>
      </c>
      <c r="BB113" s="241">
        <v>0</v>
      </c>
      <c r="BC113" s="262">
        <v>0</v>
      </c>
      <c r="BD113" s="241">
        <v>0</v>
      </c>
      <c r="BE113" s="367">
        <v>0</v>
      </c>
      <c r="BF113" s="234">
        <v>0</v>
      </c>
      <c r="BG113" s="256">
        <v>0</v>
      </c>
      <c r="BH113" s="212">
        <v>0</v>
      </c>
      <c r="BI113" s="256">
        <v>0</v>
      </c>
      <c r="BJ113" s="212">
        <v>0</v>
      </c>
      <c r="BK113" s="256">
        <v>0</v>
      </c>
      <c r="BL113" s="241">
        <v>17693517.811500002</v>
      </c>
      <c r="BM113" s="262">
        <v>91.37223183132464</v>
      </c>
      <c r="BN113" s="241">
        <v>19364217.614999998</v>
      </c>
      <c r="BO113" s="367">
        <v>0.24414427219579948</v>
      </c>
      <c r="BP113" s="234">
        <v>16807154.390999999</v>
      </c>
      <c r="BQ113" s="256">
        <v>86.794905558078241</v>
      </c>
      <c r="BR113" s="212">
        <v>1766301.0659999996</v>
      </c>
      <c r="BS113" s="256">
        <v>9.1214687890709278</v>
      </c>
      <c r="BT113" s="212">
        <v>18573455.456999999</v>
      </c>
      <c r="BU113" s="262">
        <v>95.916374347149173</v>
      </c>
      <c r="BV113" s="241">
        <v>17635536.280280001</v>
      </c>
      <c r="BW113" s="373">
        <v>88.905875926938222</v>
      </c>
      <c r="BX113" s="393">
        <v>17581306.155000001</v>
      </c>
      <c r="BY113" s="212">
        <v>19836187.537</v>
      </c>
      <c r="BZ113" s="269">
        <v>0.23029746331968579</v>
      </c>
      <c r="CA113" s="212">
        <v>0</v>
      </c>
      <c r="CB113" s="242">
        <v>19836187.537</v>
      </c>
      <c r="CC113" s="234">
        <v>17384200.004999999</v>
      </c>
      <c r="CD113" s="269">
        <v>87.638816544629037</v>
      </c>
      <c r="CE113" s="212">
        <v>251336.2752800025</v>
      </c>
      <c r="CF113" s="269">
        <v>1.2670593823091789</v>
      </c>
      <c r="CG113" s="212">
        <v>17635536.280280001</v>
      </c>
      <c r="CH113" s="274">
        <v>88.905875926938222</v>
      </c>
      <c r="CI113" s="241">
        <v>21666994.6525</v>
      </c>
      <c r="CJ113" s="373">
        <v>96.240753859121781</v>
      </c>
      <c r="CK113" s="393">
        <v>18292590.925999999</v>
      </c>
      <c r="CL113" s="212">
        <v>22513325.991</v>
      </c>
      <c r="CM113" s="269">
        <v>0.21437237142647511</v>
      </c>
      <c r="CN113" s="212">
        <v>0</v>
      </c>
      <c r="CO113" s="242">
        <v>22513325.991</v>
      </c>
      <c r="CP113" s="234">
        <v>19368797.666999999</v>
      </c>
      <c r="CQ113" s="269">
        <v>86.032590985192201</v>
      </c>
      <c r="CR113" s="212">
        <v>2298196.9855000004</v>
      </c>
      <c r="CS113" s="269">
        <v>10.208162873929579</v>
      </c>
      <c r="CT113" s="212">
        <v>21666994.6525</v>
      </c>
      <c r="CU113" s="274">
        <v>96.240753859121781</v>
      </c>
      <c r="CV113" s="241">
        <v>22048465.772999998</v>
      </c>
      <c r="CW113" s="373">
        <v>91.399718229981701</v>
      </c>
      <c r="CX113" s="393">
        <v>22580955.655999999</v>
      </c>
      <c r="CY113" s="212">
        <v>24123122.259</v>
      </c>
      <c r="CZ113" s="269">
        <v>0.27973670203343248</v>
      </c>
      <c r="DA113" s="212">
        <v>0</v>
      </c>
      <c r="DB113" s="242">
        <v>24123122.259</v>
      </c>
      <c r="DC113" s="234">
        <v>21106110.726</v>
      </c>
      <c r="DD113" s="269">
        <v>87.493279267055101</v>
      </c>
      <c r="DE113" s="212">
        <v>1547491.02</v>
      </c>
      <c r="DF113" s="269">
        <v>6.4149698508560729</v>
      </c>
      <c r="DG113" s="212">
        <v>22653601.745999999</v>
      </c>
      <c r="DH113" s="274">
        <v>93.908249117911168</v>
      </c>
      <c r="DI113" s="241">
        <v>27674463.647000004</v>
      </c>
      <c r="DJ113" s="373">
        <v>95.275228630690918</v>
      </c>
      <c r="DK113" s="393">
        <v>22666525.017000001</v>
      </c>
      <c r="DL113" s="212">
        <v>29046861.439999998</v>
      </c>
      <c r="DM113" s="269">
        <v>0.26735064353097615</v>
      </c>
      <c r="DN113" s="212">
        <v>0</v>
      </c>
      <c r="DO113" s="242">
        <v>29046861.439999998</v>
      </c>
      <c r="DP113" s="234">
        <v>22749705.117000002</v>
      </c>
      <c r="DQ113" s="269">
        <v>78.320699687270604</v>
      </c>
      <c r="DR113" s="212">
        <v>4010874.16</v>
      </c>
      <c r="DS113" s="269">
        <v>13.808287577936685</v>
      </c>
      <c r="DT113" s="212">
        <v>26760579.277000003</v>
      </c>
      <c r="DU113" s="274">
        <v>92.128987265207286</v>
      </c>
      <c r="DV113" s="241">
        <v>33237397.877</v>
      </c>
      <c r="DW113" s="373">
        <v>89.580050858693184</v>
      </c>
      <c r="DX113" s="393">
        <v>37103571.116999999</v>
      </c>
      <c r="DY113" s="212">
        <v>37103571.116999999</v>
      </c>
      <c r="DZ113" s="269">
        <v>0.26277453234858755</v>
      </c>
      <c r="EA113" s="212">
        <v>0</v>
      </c>
      <c r="EB113" s="242">
        <v>37103571.116999999</v>
      </c>
      <c r="EC113" s="234">
        <v>29591991.008000005</v>
      </c>
      <c r="ED113" s="269">
        <v>79.755102048496994</v>
      </c>
      <c r="EE113" s="212">
        <v>4294328.4760000017</v>
      </c>
      <c r="EF113" s="269">
        <v>11.573895306353515</v>
      </c>
      <c r="EG113" s="212">
        <v>33886319.484000005</v>
      </c>
      <c r="EH113" s="274">
        <v>91.3289973548505</v>
      </c>
      <c r="EI113" s="241">
        <v>37961471.441089995</v>
      </c>
      <c r="EJ113" s="373">
        <v>90.789590101625677</v>
      </c>
      <c r="EK113" s="393">
        <v>37956900.571000002</v>
      </c>
      <c r="EL113" s="212">
        <v>41812581.595090002</v>
      </c>
      <c r="EM113" s="269">
        <v>0.26683295999505197</v>
      </c>
      <c r="EN113" s="212">
        <v>0</v>
      </c>
      <c r="EO113" s="242">
        <v>41812581.595090002</v>
      </c>
      <c r="EP113" s="234">
        <v>33350075.516999997</v>
      </c>
      <c r="EQ113" s="269">
        <v>79.760862029423834</v>
      </c>
      <c r="ER113" s="212">
        <v>6131300.5819999995</v>
      </c>
      <c r="ES113" s="269">
        <v>14.663769487794532</v>
      </c>
      <c r="ET113" s="212">
        <v>39481376.098999999</v>
      </c>
      <c r="EU113" s="274">
        <v>94.424631517218359</v>
      </c>
      <c r="EV113" s="397">
        <v>39419475.883999996</v>
      </c>
      <c r="EW113" s="419">
        <v>31842319.669</v>
      </c>
      <c r="EX113" s="239">
        <v>43466823.130000003</v>
      </c>
      <c r="EY113" s="257">
        <v>0.25550038587711493</v>
      </c>
      <c r="EZ113" s="269">
        <v>0</v>
      </c>
      <c r="FA113" s="212">
        <v>43466823.130000003</v>
      </c>
      <c r="FB113" s="242">
        <v>36723239.792999998</v>
      </c>
      <c r="FC113" s="260">
        <v>84.485677002822626</v>
      </c>
      <c r="FD113" s="269">
        <v>5460092.4820000008</v>
      </c>
      <c r="FE113" s="257">
        <v>12.56151724194342</v>
      </c>
      <c r="FF113" s="269">
        <v>42183332.274999999</v>
      </c>
      <c r="FG113" s="271">
        <v>97.047194244766047</v>
      </c>
      <c r="FH113" s="397">
        <v>43016526.483000003</v>
      </c>
      <c r="FI113" s="419">
        <v>34751734.493000001</v>
      </c>
      <c r="FJ113" s="239">
        <v>52866389.441999994</v>
      </c>
      <c r="FK113" s="257">
        <v>0.27320243137581091</v>
      </c>
      <c r="FL113" s="269">
        <v>0</v>
      </c>
      <c r="FM113" s="212">
        <v>52866389.441999994</v>
      </c>
      <c r="FN113" s="242">
        <v>41906850.053999998</v>
      </c>
      <c r="FO113" s="260">
        <v>79.269362815057065</v>
      </c>
      <c r="FP113" s="269">
        <v>10521332.723000001</v>
      </c>
      <c r="FQ113" s="257">
        <v>19.901742551461762</v>
      </c>
      <c r="FR113" s="269">
        <v>52428182.776999995</v>
      </c>
      <c r="FS113" s="271">
        <v>99.171105366518816</v>
      </c>
      <c r="FT113" s="397">
        <v>51730651.415000007</v>
      </c>
      <c r="FU113" s="419">
        <v>47878000</v>
      </c>
      <c r="FV113" s="239">
        <v>58258286.262999997</v>
      </c>
      <c r="FW113" s="257">
        <v>0.36640836363473955</v>
      </c>
      <c r="FX113" s="269">
        <v>0</v>
      </c>
      <c r="FY113" s="212">
        <v>58258286.262999997</v>
      </c>
      <c r="FZ113" s="427">
        <v>50778164.340999998</v>
      </c>
      <c r="GA113" s="260">
        <v>87.160415450204127</v>
      </c>
      <c r="GB113" s="269">
        <v>7460956.7069999967</v>
      </c>
      <c r="GC113" s="257">
        <v>12.806687572851713</v>
      </c>
      <c r="GD113" s="269">
        <v>58239121.047999993</v>
      </c>
      <c r="GE113" s="271">
        <v>99.967103023055842</v>
      </c>
      <c r="GF113" s="397">
        <v>46608686.435000002</v>
      </c>
      <c r="GG113" s="419">
        <v>55761000</v>
      </c>
      <c r="GH113" s="239">
        <v>56539820.116999999</v>
      </c>
      <c r="GI113" s="257">
        <v>0.34832636693809971</v>
      </c>
      <c r="GJ113" s="269">
        <v>0</v>
      </c>
      <c r="GK113" s="242">
        <v>56539820.116999999</v>
      </c>
      <c r="GL113" s="234">
        <v>45880514.722000003</v>
      </c>
      <c r="GM113" s="257">
        <v>81.147259802131856</v>
      </c>
      <c r="GN113" s="266">
        <v>9406362.7989999987</v>
      </c>
      <c r="GO113" s="257">
        <v>16.636704502304845</v>
      </c>
      <c r="GP113" s="266">
        <v>55286877.520999998</v>
      </c>
      <c r="GQ113" s="271">
        <v>97.783964304436694</v>
      </c>
      <c r="GR113" s="397">
        <v>59171251.539999999</v>
      </c>
      <c r="GS113" s="419">
        <v>60716000</v>
      </c>
      <c r="GT113" s="239">
        <v>60716000</v>
      </c>
      <c r="GU113" s="257">
        <v>0.2938352466649789</v>
      </c>
      <c r="GV113" s="266">
        <v>0</v>
      </c>
      <c r="GW113" s="242">
        <v>60716000</v>
      </c>
      <c r="GX113" s="234">
        <v>42688439.297000006</v>
      </c>
      <c r="GY113" s="257">
        <v>70.308385428882019</v>
      </c>
      <c r="GZ113" s="266">
        <v>8772010.5170000009</v>
      </c>
      <c r="HA113" s="257">
        <v>14.447609389617236</v>
      </c>
      <c r="HB113" s="266">
        <v>51460449.81400001</v>
      </c>
      <c r="HC113" s="271">
        <v>84.755994818499261</v>
      </c>
      <c r="HD113" s="397">
        <v>60454868.188000008</v>
      </c>
      <c r="HE113" s="419">
        <v>45355000</v>
      </c>
      <c r="HF113" s="239">
        <v>58996104.32</v>
      </c>
      <c r="HG113" s="257">
        <v>0.30759650722713666</v>
      </c>
      <c r="HH113" s="266">
        <v>0</v>
      </c>
      <c r="HI113" s="242">
        <v>49374583.579999991</v>
      </c>
      <c r="HJ113" s="234">
        <v>49374583.579999991</v>
      </c>
      <c r="HK113" s="257">
        <v>83.691260887647687</v>
      </c>
      <c r="HL113" s="266">
        <v>4953043.1140000001</v>
      </c>
      <c r="HM113" s="257">
        <v>8.395542673689544</v>
      </c>
      <c r="HN113" s="266">
        <v>54327626.693999991</v>
      </c>
      <c r="HO113" s="271">
        <v>92.086803561337234</v>
      </c>
      <c r="HP113" s="397">
        <v>70918361.479000002</v>
      </c>
      <c r="HQ113" s="419">
        <v>49332000</v>
      </c>
      <c r="HR113" s="239">
        <v>64141516.093000002</v>
      </c>
      <c r="HS113" s="257">
        <v>0.31285123404813264</v>
      </c>
      <c r="HT113" s="266">
        <v>0</v>
      </c>
      <c r="HU113" s="242">
        <v>64141516.093000002</v>
      </c>
      <c r="HV113" s="234">
        <v>48993077.508000001</v>
      </c>
      <c r="HW113" s="257">
        <v>76.382786831798626</v>
      </c>
      <c r="HX113" s="266">
        <v>3038101.1419999972</v>
      </c>
      <c r="HY113" s="257">
        <v>4.7365596060981732</v>
      </c>
      <c r="HZ113" s="266">
        <v>52031178.649999999</v>
      </c>
      <c r="IA113" s="271">
        <v>81.119346437896795</v>
      </c>
      <c r="IB113" s="397">
        <v>67498665.857999995</v>
      </c>
      <c r="IC113" s="419">
        <v>49228000</v>
      </c>
      <c r="ID113" s="239">
        <v>63824831.780000001</v>
      </c>
      <c r="IE113" s="257">
        <v>0.26319025093843001</v>
      </c>
      <c r="IF113" s="266">
        <v>0</v>
      </c>
      <c r="IG113" s="242">
        <v>63824831.780000001</v>
      </c>
      <c r="IH113" s="234">
        <v>53474709.182999998</v>
      </c>
      <c r="II113" s="257">
        <v>83.783548959946813</v>
      </c>
      <c r="IJ113" s="266">
        <v>5114373.3779999986</v>
      </c>
      <c r="IK113" s="257">
        <v>8.0131403959338385</v>
      </c>
      <c r="IL113" s="266">
        <v>58589082.560999997</v>
      </c>
      <c r="IM113" s="271">
        <v>91.796689355880659</v>
      </c>
      <c r="IN113" s="397">
        <v>0</v>
      </c>
      <c r="IO113" s="419">
        <v>0</v>
      </c>
      <c r="IP113" s="239">
        <v>0</v>
      </c>
      <c r="IQ113" s="257">
        <v>0</v>
      </c>
      <c r="IR113" s="266">
        <v>0</v>
      </c>
      <c r="IS113" s="242">
        <v>0</v>
      </c>
      <c r="IT113" s="234">
        <v>0</v>
      </c>
      <c r="IU113" s="257">
        <v>0</v>
      </c>
      <c r="IV113" s="266">
        <v>0</v>
      </c>
      <c r="IW113" s="257">
        <v>0</v>
      </c>
      <c r="IX113" s="266">
        <v>0</v>
      </c>
      <c r="IY113" s="271">
        <v>0</v>
      </c>
    </row>
    <row r="114" spans="1:259" ht="14.1" customHeight="1" x14ac:dyDescent="0.2">
      <c r="A114" s="202">
        <v>418</v>
      </c>
      <c r="B114" s="254" t="s">
        <v>176</v>
      </c>
      <c r="C114" s="241">
        <v>0</v>
      </c>
      <c r="D114" s="240">
        <v>0</v>
      </c>
      <c r="E114" s="241">
        <v>0</v>
      </c>
      <c r="F114" s="212">
        <v>0</v>
      </c>
      <c r="G114" s="367">
        <v>0</v>
      </c>
      <c r="H114" s="234">
        <v>0</v>
      </c>
      <c r="I114" s="256">
        <v>0</v>
      </c>
      <c r="J114" s="212">
        <v>0</v>
      </c>
      <c r="K114" s="256">
        <v>0</v>
      </c>
      <c r="L114" s="212">
        <v>0</v>
      </c>
      <c r="M114" s="256">
        <v>0</v>
      </c>
      <c r="N114" s="241">
        <v>0</v>
      </c>
      <c r="O114" s="262">
        <v>0</v>
      </c>
      <c r="P114" s="241">
        <v>0</v>
      </c>
      <c r="Q114" s="367">
        <v>0</v>
      </c>
      <c r="R114" s="234">
        <v>0</v>
      </c>
      <c r="S114" s="256">
        <v>0</v>
      </c>
      <c r="T114" s="212">
        <v>0</v>
      </c>
      <c r="U114" s="256">
        <v>0</v>
      </c>
      <c r="V114" s="212">
        <v>0</v>
      </c>
      <c r="W114" s="256">
        <v>0</v>
      </c>
      <c r="X114" s="241">
        <v>0</v>
      </c>
      <c r="Y114" s="262">
        <v>0</v>
      </c>
      <c r="Z114" s="241">
        <v>0</v>
      </c>
      <c r="AA114" s="367">
        <v>0</v>
      </c>
      <c r="AB114" s="234">
        <v>0</v>
      </c>
      <c r="AC114" s="256">
        <v>0</v>
      </c>
      <c r="AD114" s="212">
        <v>0</v>
      </c>
      <c r="AE114" s="256">
        <v>0</v>
      </c>
      <c r="AF114" s="212">
        <v>0</v>
      </c>
      <c r="AG114" s="256">
        <v>0</v>
      </c>
      <c r="AH114" s="241">
        <v>0</v>
      </c>
      <c r="AI114" s="262">
        <v>0</v>
      </c>
      <c r="AJ114" s="241">
        <v>0</v>
      </c>
      <c r="AK114" s="367">
        <v>0</v>
      </c>
      <c r="AL114" s="234">
        <v>0</v>
      </c>
      <c r="AM114" s="256">
        <v>0</v>
      </c>
      <c r="AN114" s="212">
        <v>0</v>
      </c>
      <c r="AO114" s="256">
        <v>0</v>
      </c>
      <c r="AP114" s="212">
        <v>0</v>
      </c>
      <c r="AQ114" s="256">
        <v>0</v>
      </c>
      <c r="AR114" s="241">
        <v>0</v>
      </c>
      <c r="AS114" s="262">
        <v>0</v>
      </c>
      <c r="AT114" s="241">
        <v>0</v>
      </c>
      <c r="AU114" s="367">
        <v>0</v>
      </c>
      <c r="AV114" s="234">
        <v>0</v>
      </c>
      <c r="AW114" s="256">
        <v>0</v>
      </c>
      <c r="AX114" s="212">
        <v>0</v>
      </c>
      <c r="AY114" s="256">
        <v>0</v>
      </c>
      <c r="AZ114" s="212">
        <v>0</v>
      </c>
      <c r="BA114" s="256">
        <v>0</v>
      </c>
      <c r="BB114" s="241">
        <v>0</v>
      </c>
      <c r="BC114" s="262">
        <v>0</v>
      </c>
      <c r="BD114" s="241">
        <v>0</v>
      </c>
      <c r="BE114" s="367">
        <v>0</v>
      </c>
      <c r="BF114" s="234">
        <v>0</v>
      </c>
      <c r="BG114" s="256">
        <v>0</v>
      </c>
      <c r="BH114" s="212">
        <v>0</v>
      </c>
      <c r="BI114" s="256">
        <v>0</v>
      </c>
      <c r="BJ114" s="212">
        <v>0</v>
      </c>
      <c r="BK114" s="256">
        <v>0</v>
      </c>
      <c r="BL114" s="241">
        <v>1409789.7044000002</v>
      </c>
      <c r="BM114" s="262">
        <v>102.65223667509839</v>
      </c>
      <c r="BN114" s="241">
        <v>1373364.8189879041</v>
      </c>
      <c r="BO114" s="367">
        <v>1.7315398993005882E-2</v>
      </c>
      <c r="BP114" s="234">
        <v>1321185.1050400001</v>
      </c>
      <c r="BQ114" s="256">
        <v>96.200593372825892</v>
      </c>
      <c r="BR114" s="212">
        <v>30814.141029999824</v>
      </c>
      <c r="BS114" s="256">
        <v>2.2436966932579638</v>
      </c>
      <c r="BT114" s="212">
        <v>1351999.2460699999</v>
      </c>
      <c r="BU114" s="262">
        <v>98.444290066083866</v>
      </c>
      <c r="BV114" s="241">
        <v>1459520.0492799999</v>
      </c>
      <c r="BW114" s="373">
        <v>101.07847466412314</v>
      </c>
      <c r="BX114" s="393">
        <v>1409543.1779552584</v>
      </c>
      <c r="BY114" s="212">
        <v>1443947.4419552584</v>
      </c>
      <c r="BZ114" s="269">
        <v>1.676418073931649E-2</v>
      </c>
      <c r="CA114" s="212">
        <v>0</v>
      </c>
      <c r="CB114" s="242">
        <v>1443947.4419552584</v>
      </c>
      <c r="CC114" s="234">
        <v>1274312.3029099999</v>
      </c>
      <c r="CD114" s="269">
        <v>88.251986594778373</v>
      </c>
      <c r="CE114" s="212">
        <v>185207.74637000007</v>
      </c>
      <c r="CF114" s="269">
        <v>12.82648806934476</v>
      </c>
      <c r="CG114" s="212">
        <v>1459520.0492799999</v>
      </c>
      <c r="CH114" s="274">
        <v>101.07847466412314</v>
      </c>
      <c r="CI114" s="241">
        <v>2266970.8711799998</v>
      </c>
      <c r="CJ114" s="373">
        <v>105.88194947161355</v>
      </c>
      <c r="CK114" s="393">
        <v>1409514.1170000001</v>
      </c>
      <c r="CL114" s="212">
        <v>2141036.20352</v>
      </c>
      <c r="CM114" s="269">
        <v>2.0386992505772028E-2</v>
      </c>
      <c r="CN114" s="212">
        <v>0</v>
      </c>
      <c r="CO114" s="242">
        <v>2141036.20352</v>
      </c>
      <c r="CP114" s="234">
        <v>1996219.6375599999</v>
      </c>
      <c r="CQ114" s="269">
        <v>93.236145856762604</v>
      </c>
      <c r="CR114" s="212">
        <v>270751.23361999984</v>
      </c>
      <c r="CS114" s="269">
        <v>12.645803614850957</v>
      </c>
      <c r="CT114" s="212">
        <v>2266970.8711799998</v>
      </c>
      <c r="CU114" s="274">
        <v>105.88194947161355</v>
      </c>
      <c r="CV114" s="241">
        <v>2180610.3424799996</v>
      </c>
      <c r="CW114" s="373">
        <v>90.254979419403142</v>
      </c>
      <c r="CX114" s="393">
        <v>1770125.8130000001</v>
      </c>
      <c r="CY114" s="212">
        <v>2416055.443</v>
      </c>
      <c r="CZ114" s="269">
        <v>2.801707732101677E-2</v>
      </c>
      <c r="DA114" s="212">
        <v>0</v>
      </c>
      <c r="DB114" s="242">
        <v>2416055.443</v>
      </c>
      <c r="DC114" s="234">
        <v>2083050.9820000001</v>
      </c>
      <c r="DD114" s="269">
        <v>86.217019068630705</v>
      </c>
      <c r="DE114" s="212">
        <v>154601.26299999992</v>
      </c>
      <c r="DF114" s="269">
        <v>6.3989120550988918</v>
      </c>
      <c r="DG114" s="212">
        <v>2237652.2450000001</v>
      </c>
      <c r="DH114" s="274">
        <v>92.615931123729595</v>
      </c>
      <c r="DI114" s="241">
        <v>4336980.5690000001</v>
      </c>
      <c r="DJ114" s="373">
        <v>98.387807932932589</v>
      </c>
      <c r="DK114" s="393">
        <v>3069132.9190000002</v>
      </c>
      <c r="DL114" s="212">
        <v>4408046.7489999998</v>
      </c>
      <c r="DM114" s="269">
        <v>4.0572167753617973E-2</v>
      </c>
      <c r="DN114" s="212">
        <v>23719.685000000001</v>
      </c>
      <c r="DO114" s="242">
        <v>4384327.0640000002</v>
      </c>
      <c r="DP114" s="234">
        <v>2965786.6129999999</v>
      </c>
      <c r="DQ114" s="269">
        <v>67.281196908195497</v>
      </c>
      <c r="DR114" s="212">
        <v>669679.17800000019</v>
      </c>
      <c r="DS114" s="269">
        <v>15.192197726848569</v>
      </c>
      <c r="DT114" s="212">
        <v>3635465.7910000002</v>
      </c>
      <c r="DU114" s="274">
        <v>82.473394635044059</v>
      </c>
      <c r="DV114" s="241">
        <v>6434213.9559999984</v>
      </c>
      <c r="DW114" s="373">
        <v>99.016309798150374</v>
      </c>
      <c r="DX114" s="393">
        <v>4050036.1610000003</v>
      </c>
      <c r="DY114" s="212">
        <v>6498135.4760000017</v>
      </c>
      <c r="DZ114" s="269">
        <v>4.6021028689103981E-2</v>
      </c>
      <c r="EA114" s="212">
        <v>0</v>
      </c>
      <c r="EB114" s="242">
        <v>6498135.4760000017</v>
      </c>
      <c r="EC114" s="234">
        <v>4737480.2790000001</v>
      </c>
      <c r="ED114" s="269">
        <v>72.905224837143706</v>
      </c>
      <c r="EE114" s="212">
        <v>1533189.42</v>
      </c>
      <c r="EF114" s="269">
        <v>23.59429755908646</v>
      </c>
      <c r="EG114" s="212">
        <v>6270669.699</v>
      </c>
      <c r="EH114" s="274">
        <v>96.499522396230176</v>
      </c>
      <c r="EI114" s="241">
        <v>7058330.3499999996</v>
      </c>
      <c r="EJ114" s="373">
        <v>95.767122212860428</v>
      </c>
      <c r="EK114" s="393">
        <v>4587471.3370000003</v>
      </c>
      <c r="EL114" s="212">
        <v>7370306.4130000006</v>
      </c>
      <c r="EM114" s="269">
        <v>4.7034662803079448E-2</v>
      </c>
      <c r="EN114" s="212">
        <v>0</v>
      </c>
      <c r="EO114" s="242">
        <v>7370306.4130000006</v>
      </c>
      <c r="EP114" s="234">
        <v>5680886.7769999998</v>
      </c>
      <c r="EQ114" s="269">
        <v>77.078027135749139</v>
      </c>
      <c r="ER114" s="212">
        <v>1311855.2709999997</v>
      </c>
      <c r="ES114" s="269">
        <v>17.799195820218603</v>
      </c>
      <c r="ET114" s="212">
        <v>6992742.0479999995</v>
      </c>
      <c r="EU114" s="274">
        <v>94.877222955967738</v>
      </c>
      <c r="EV114" s="397">
        <v>7682989.6109999986</v>
      </c>
      <c r="EW114" s="419">
        <v>5521503.8360000001</v>
      </c>
      <c r="EX114" s="239">
        <v>8779083.273</v>
      </c>
      <c r="EY114" s="257">
        <v>5.1603936114454768E-2</v>
      </c>
      <c r="EZ114" s="269">
        <v>0</v>
      </c>
      <c r="FA114" s="212">
        <v>8779083.273</v>
      </c>
      <c r="FB114" s="242">
        <v>7331248.8499999996</v>
      </c>
      <c r="FC114" s="260">
        <v>83.508136578988797</v>
      </c>
      <c r="FD114" s="269">
        <v>1336500.5920000006</v>
      </c>
      <c r="FE114" s="257">
        <v>15.223691932737413</v>
      </c>
      <c r="FF114" s="269">
        <v>8667749.4419999998</v>
      </c>
      <c r="FG114" s="271">
        <v>98.731828511726206</v>
      </c>
      <c r="FH114" s="397">
        <v>7715592.4460000005</v>
      </c>
      <c r="FI114" s="419">
        <v>8026512.0899999999</v>
      </c>
      <c r="FJ114" s="239">
        <v>8432773.368999999</v>
      </c>
      <c r="FK114" s="257">
        <v>4.3578807101619051E-2</v>
      </c>
      <c r="FL114" s="269">
        <v>0</v>
      </c>
      <c r="FM114" s="212">
        <v>8432773.368999999</v>
      </c>
      <c r="FN114" s="242">
        <v>7380753.085</v>
      </c>
      <c r="FO114" s="260">
        <v>87.52462282613493</v>
      </c>
      <c r="FP114" s="269">
        <v>593775.98399999924</v>
      </c>
      <c r="FQ114" s="257">
        <v>7.0412894787709943</v>
      </c>
      <c r="FR114" s="269">
        <v>7974529.0689999992</v>
      </c>
      <c r="FS114" s="271">
        <v>94.565912304905922</v>
      </c>
      <c r="FT114" s="397">
        <v>7784481.5329999998</v>
      </c>
      <c r="FU114" s="419">
        <v>7944000</v>
      </c>
      <c r="FV114" s="239">
        <v>9019069.6720000003</v>
      </c>
      <c r="FW114" s="257">
        <v>5.672433523201708E-2</v>
      </c>
      <c r="FX114" s="269">
        <v>0</v>
      </c>
      <c r="FY114" s="212">
        <v>9019069.6720000003</v>
      </c>
      <c r="FZ114" s="427">
        <v>7069452.6310000001</v>
      </c>
      <c r="GA114" s="260">
        <v>78.383390838495785</v>
      </c>
      <c r="GB114" s="269">
        <v>1166122.9449999991</v>
      </c>
      <c r="GC114" s="257">
        <v>12.929525853650587</v>
      </c>
      <c r="GD114" s="269">
        <v>8235575.5759999994</v>
      </c>
      <c r="GE114" s="271">
        <v>91.312916692146374</v>
      </c>
      <c r="GF114" s="397">
        <v>9100943.251000002</v>
      </c>
      <c r="GG114" s="419">
        <v>6995000</v>
      </c>
      <c r="GH114" s="239">
        <v>9175266.4129999988</v>
      </c>
      <c r="GI114" s="257">
        <v>5.6526306746570498E-2</v>
      </c>
      <c r="GJ114" s="269">
        <v>0</v>
      </c>
      <c r="GK114" s="242">
        <v>9175266.4129999988</v>
      </c>
      <c r="GL114" s="234">
        <v>7958374.1840000013</v>
      </c>
      <c r="GM114" s="257">
        <v>86.737254546899692</v>
      </c>
      <c r="GN114" s="266">
        <v>400644.11699999921</v>
      </c>
      <c r="GO114" s="257">
        <v>4.3665665820051354</v>
      </c>
      <c r="GP114" s="266">
        <v>8359018.3010000009</v>
      </c>
      <c r="GQ114" s="271">
        <v>91.103821128904826</v>
      </c>
      <c r="GR114" s="397">
        <v>55084487.102000006</v>
      </c>
      <c r="GS114" s="419">
        <v>9166000</v>
      </c>
      <c r="GT114" s="239">
        <v>9816202.0350000001</v>
      </c>
      <c r="GU114" s="257">
        <v>4.7505536370437661E-2</v>
      </c>
      <c r="GV114" s="266">
        <v>0</v>
      </c>
      <c r="GW114" s="242">
        <v>9816202.0350000001</v>
      </c>
      <c r="GX114" s="234">
        <v>7469151.1429999992</v>
      </c>
      <c r="GY114" s="257">
        <v>76.090030710130947</v>
      </c>
      <c r="GZ114" s="266">
        <v>311858.60000000091</v>
      </c>
      <c r="HA114" s="257">
        <v>3.1769782130406292</v>
      </c>
      <c r="HB114" s="266">
        <v>7781009.7429999998</v>
      </c>
      <c r="HC114" s="271">
        <v>79.267008923171574</v>
      </c>
      <c r="HD114" s="397">
        <v>11041470.960999999</v>
      </c>
      <c r="HE114" s="419">
        <v>6685000.0000000009</v>
      </c>
      <c r="HF114" s="239">
        <v>10819991.791000001</v>
      </c>
      <c r="HG114" s="257">
        <v>5.6413753441845745E-2</v>
      </c>
      <c r="HH114" s="266">
        <v>0</v>
      </c>
      <c r="HI114" s="242">
        <v>9103583.8359999992</v>
      </c>
      <c r="HJ114" s="234">
        <v>9103583.8359999992</v>
      </c>
      <c r="HK114" s="257">
        <v>84.136698177278674</v>
      </c>
      <c r="HL114" s="266">
        <v>403411.94600000046</v>
      </c>
      <c r="HM114" s="257">
        <v>3.7283941965238445</v>
      </c>
      <c r="HN114" s="266">
        <v>9506995.7819999997</v>
      </c>
      <c r="HO114" s="271">
        <v>87.865092373802511</v>
      </c>
      <c r="HP114" s="397">
        <v>10470333.103</v>
      </c>
      <c r="HQ114" s="419">
        <v>11651000</v>
      </c>
      <c r="HR114" s="239">
        <v>11446034.062999999</v>
      </c>
      <c r="HS114" s="257">
        <v>5.5828207683374487E-2</v>
      </c>
      <c r="HT114" s="266">
        <v>0</v>
      </c>
      <c r="HU114" s="242">
        <v>11446034.062999999</v>
      </c>
      <c r="HV114" s="234">
        <v>8803033.3870000001</v>
      </c>
      <c r="HW114" s="257">
        <v>76.909026642305221</v>
      </c>
      <c r="HX114" s="266">
        <v>419185.6950000003</v>
      </c>
      <c r="HY114" s="257">
        <v>3.6622789403977363</v>
      </c>
      <c r="HZ114" s="266">
        <v>9222219.0820000004</v>
      </c>
      <c r="IA114" s="271">
        <v>80.571305582702962</v>
      </c>
      <c r="IB114" s="397">
        <v>12853361.851</v>
      </c>
      <c r="IC114" s="419">
        <v>9975000</v>
      </c>
      <c r="ID114" s="239">
        <v>14755931.075999999</v>
      </c>
      <c r="IE114" s="257">
        <v>6.0848060142315627E-2</v>
      </c>
      <c r="IF114" s="266">
        <v>0</v>
      </c>
      <c r="IG114" s="242">
        <v>14755931.075999999</v>
      </c>
      <c r="IH114" s="234">
        <v>10197913.613</v>
      </c>
      <c r="II114" s="257">
        <v>69.110607527752322</v>
      </c>
      <c r="IJ114" s="266">
        <v>1843598.3080000002</v>
      </c>
      <c r="IK114" s="257">
        <v>12.493947677748018</v>
      </c>
      <c r="IL114" s="266">
        <v>12041511.921</v>
      </c>
      <c r="IM114" s="271">
        <v>81.604555205500333</v>
      </c>
      <c r="IN114" s="397">
        <v>0</v>
      </c>
      <c r="IO114" s="419">
        <v>0</v>
      </c>
      <c r="IP114" s="239">
        <v>0</v>
      </c>
      <c r="IQ114" s="257">
        <v>0</v>
      </c>
      <c r="IR114" s="266">
        <v>0</v>
      </c>
      <c r="IS114" s="242">
        <v>0</v>
      </c>
      <c r="IT114" s="234">
        <v>0</v>
      </c>
      <c r="IU114" s="257">
        <v>0</v>
      </c>
      <c r="IV114" s="266">
        <v>0</v>
      </c>
      <c r="IW114" s="257">
        <v>0</v>
      </c>
      <c r="IX114" s="266">
        <v>0</v>
      </c>
      <c r="IY114" s="271">
        <v>0</v>
      </c>
    </row>
    <row r="115" spans="1:259" ht="14.1" customHeight="1" x14ac:dyDescent="0.2">
      <c r="A115" s="202">
        <v>419</v>
      </c>
      <c r="B115" s="254" t="s">
        <v>177</v>
      </c>
      <c r="C115" s="241">
        <v>0</v>
      </c>
      <c r="D115" s="240">
        <v>0</v>
      </c>
      <c r="E115" s="241">
        <v>0</v>
      </c>
      <c r="F115" s="212">
        <v>0</v>
      </c>
      <c r="G115" s="367">
        <v>0</v>
      </c>
      <c r="H115" s="234">
        <v>0</v>
      </c>
      <c r="I115" s="256">
        <v>0</v>
      </c>
      <c r="J115" s="212">
        <v>0</v>
      </c>
      <c r="K115" s="256">
        <v>0</v>
      </c>
      <c r="L115" s="212">
        <v>0</v>
      </c>
      <c r="M115" s="256">
        <v>0</v>
      </c>
      <c r="N115" s="241">
        <v>0</v>
      </c>
      <c r="O115" s="262">
        <v>0</v>
      </c>
      <c r="P115" s="241">
        <v>0</v>
      </c>
      <c r="Q115" s="367">
        <v>0</v>
      </c>
      <c r="R115" s="234">
        <v>0</v>
      </c>
      <c r="S115" s="256">
        <v>0</v>
      </c>
      <c r="T115" s="212">
        <v>0</v>
      </c>
      <c r="U115" s="256">
        <v>0</v>
      </c>
      <c r="V115" s="212">
        <v>0</v>
      </c>
      <c r="W115" s="256">
        <v>0</v>
      </c>
      <c r="X115" s="241">
        <v>0</v>
      </c>
      <c r="Y115" s="262">
        <v>0</v>
      </c>
      <c r="Z115" s="241">
        <v>0</v>
      </c>
      <c r="AA115" s="367">
        <v>0</v>
      </c>
      <c r="AB115" s="234">
        <v>0</v>
      </c>
      <c r="AC115" s="256">
        <v>0</v>
      </c>
      <c r="AD115" s="212">
        <v>0</v>
      </c>
      <c r="AE115" s="256">
        <v>0</v>
      </c>
      <c r="AF115" s="212">
        <v>0</v>
      </c>
      <c r="AG115" s="256">
        <v>0</v>
      </c>
      <c r="AH115" s="241">
        <v>0</v>
      </c>
      <c r="AI115" s="262">
        <v>0</v>
      </c>
      <c r="AJ115" s="241">
        <v>0</v>
      </c>
      <c r="AK115" s="367">
        <v>0</v>
      </c>
      <c r="AL115" s="234">
        <v>0</v>
      </c>
      <c r="AM115" s="256">
        <v>0</v>
      </c>
      <c r="AN115" s="212">
        <v>0</v>
      </c>
      <c r="AO115" s="256">
        <v>0</v>
      </c>
      <c r="AP115" s="212">
        <v>0</v>
      </c>
      <c r="AQ115" s="256">
        <v>0</v>
      </c>
      <c r="AR115" s="241">
        <v>0</v>
      </c>
      <c r="AS115" s="262">
        <v>0</v>
      </c>
      <c r="AT115" s="241">
        <v>0</v>
      </c>
      <c r="AU115" s="367">
        <v>0</v>
      </c>
      <c r="AV115" s="234">
        <v>0</v>
      </c>
      <c r="AW115" s="256">
        <v>0</v>
      </c>
      <c r="AX115" s="212">
        <v>0</v>
      </c>
      <c r="AY115" s="256">
        <v>0</v>
      </c>
      <c r="AZ115" s="212">
        <v>0</v>
      </c>
      <c r="BA115" s="256">
        <v>0</v>
      </c>
      <c r="BB115" s="241">
        <v>0</v>
      </c>
      <c r="BC115" s="262">
        <v>0</v>
      </c>
      <c r="BD115" s="241">
        <v>0</v>
      </c>
      <c r="BE115" s="367">
        <v>0</v>
      </c>
      <c r="BF115" s="234">
        <v>0</v>
      </c>
      <c r="BG115" s="256">
        <v>0</v>
      </c>
      <c r="BH115" s="212">
        <v>0</v>
      </c>
      <c r="BI115" s="256">
        <v>0</v>
      </c>
      <c r="BJ115" s="212">
        <v>0</v>
      </c>
      <c r="BK115" s="256">
        <v>0</v>
      </c>
      <c r="BL115" s="241">
        <v>11528121.7228</v>
      </c>
      <c r="BM115" s="262">
        <v>102.7823106476031</v>
      </c>
      <c r="BN115" s="241">
        <v>11216056.19699</v>
      </c>
      <c r="BO115" s="367">
        <v>0.14141216193522468</v>
      </c>
      <c r="BP115" s="234">
        <v>10275018.0616</v>
      </c>
      <c r="BQ115" s="256">
        <v>91.609901743871944</v>
      </c>
      <c r="BR115" s="212">
        <v>759571.32300000079</v>
      </c>
      <c r="BS115" s="256">
        <v>6.7721782920795572</v>
      </c>
      <c r="BT115" s="212">
        <v>11034589.3846</v>
      </c>
      <c r="BU115" s="262">
        <v>98.382080035951503</v>
      </c>
      <c r="BV115" s="241">
        <v>13002200.346580001</v>
      </c>
      <c r="BW115" s="373">
        <v>104.21559866197599</v>
      </c>
      <c r="BX115" s="393">
        <v>10908383.456</v>
      </c>
      <c r="BY115" s="212">
        <v>12476251.649</v>
      </c>
      <c r="BZ115" s="269">
        <v>0.14484885773253248</v>
      </c>
      <c r="CA115" s="212">
        <v>0</v>
      </c>
      <c r="CB115" s="242">
        <v>12476251.649</v>
      </c>
      <c r="CC115" s="234">
        <v>10443034.255999999</v>
      </c>
      <c r="CD115" s="269">
        <v>83.703299274482262</v>
      </c>
      <c r="CE115" s="212">
        <v>2559166.0905800015</v>
      </c>
      <c r="CF115" s="269">
        <v>20.512299387493716</v>
      </c>
      <c r="CG115" s="212">
        <v>13002200.346580001</v>
      </c>
      <c r="CH115" s="274">
        <v>104.21559866197599</v>
      </c>
      <c r="CI115" s="241">
        <v>16799019.00547</v>
      </c>
      <c r="CJ115" s="373">
        <v>104.77398371729376</v>
      </c>
      <c r="CK115" s="393">
        <v>12134839.198999999</v>
      </c>
      <c r="CL115" s="212">
        <v>16033578.574999999</v>
      </c>
      <c r="CM115" s="269">
        <v>0.15267207799280846</v>
      </c>
      <c r="CN115" s="212">
        <v>0</v>
      </c>
      <c r="CO115" s="242">
        <v>16033578.574999999</v>
      </c>
      <c r="CP115" s="234">
        <v>14107973.977399999</v>
      </c>
      <c r="CQ115" s="269">
        <v>87.990175813885642</v>
      </c>
      <c r="CR115" s="212">
        <v>2691045.0280700009</v>
      </c>
      <c r="CS115" s="269">
        <v>16.783807903408121</v>
      </c>
      <c r="CT115" s="212">
        <v>16799019.00547</v>
      </c>
      <c r="CU115" s="274">
        <v>104.77398371729376</v>
      </c>
      <c r="CV115" s="241">
        <v>17638071.975340001</v>
      </c>
      <c r="CW115" s="373">
        <v>108.4563902958744</v>
      </c>
      <c r="CX115" s="393">
        <v>12168907.796</v>
      </c>
      <c r="CY115" s="212">
        <v>16262824.096760001</v>
      </c>
      <c r="CZ115" s="269">
        <v>0.18858706305649114</v>
      </c>
      <c r="DA115" s="212">
        <v>0</v>
      </c>
      <c r="DB115" s="242">
        <v>16262824.096760001</v>
      </c>
      <c r="DC115" s="234">
        <v>14788224.483019998</v>
      </c>
      <c r="DD115" s="269">
        <v>90.932696529419005</v>
      </c>
      <c r="DE115" s="212">
        <v>1084393.3804100018</v>
      </c>
      <c r="DF115" s="269">
        <v>6.6679278700803426</v>
      </c>
      <c r="DG115" s="212">
        <v>15872617.863430001</v>
      </c>
      <c r="DH115" s="274">
        <v>97.600624399499353</v>
      </c>
      <c r="DI115" s="241">
        <v>20365292.081</v>
      </c>
      <c r="DJ115" s="373">
        <v>100.08840276607212</v>
      </c>
      <c r="DK115" s="393">
        <v>15518471.629000001</v>
      </c>
      <c r="DL115" s="212">
        <v>20347304.501000002</v>
      </c>
      <c r="DM115" s="269">
        <v>0.1872789238761583</v>
      </c>
      <c r="DN115" s="212">
        <v>0</v>
      </c>
      <c r="DO115" s="242">
        <v>20347304.501000002</v>
      </c>
      <c r="DP115" s="234">
        <v>17345524.691</v>
      </c>
      <c r="DQ115" s="269">
        <v>85.247285163238814</v>
      </c>
      <c r="DR115" s="212">
        <v>2257029.6049999986</v>
      </c>
      <c r="DS115" s="269">
        <v>11.092523851938585</v>
      </c>
      <c r="DT115" s="212">
        <v>19602554.295999996</v>
      </c>
      <c r="DU115" s="274">
        <v>96.339809015177408</v>
      </c>
      <c r="DV115" s="241">
        <v>25691096.002999999</v>
      </c>
      <c r="DW115" s="373">
        <v>100.41867058136724</v>
      </c>
      <c r="DX115" s="393">
        <v>24544983.060999997</v>
      </c>
      <c r="DY115" s="212">
        <v>25583983.390999995</v>
      </c>
      <c r="DZ115" s="269">
        <v>0.18119062582910825</v>
      </c>
      <c r="EA115" s="212">
        <v>0</v>
      </c>
      <c r="EB115" s="242">
        <v>25583983.390999995</v>
      </c>
      <c r="EC115" s="234">
        <v>21912016.759</v>
      </c>
      <c r="ED115" s="269">
        <v>85.647400657351398</v>
      </c>
      <c r="EE115" s="212">
        <v>1488845.7739999983</v>
      </c>
      <c r="EF115" s="269">
        <v>5.8194447332378605</v>
      </c>
      <c r="EG115" s="212">
        <v>23400862.533</v>
      </c>
      <c r="EH115" s="274">
        <v>91.466845390589256</v>
      </c>
      <c r="EI115" s="241">
        <v>28794436.479679998</v>
      </c>
      <c r="EJ115" s="373">
        <v>98.352612985709129</v>
      </c>
      <c r="EK115" s="393">
        <v>25957386.236000001</v>
      </c>
      <c r="EL115" s="212">
        <v>29276737.654000003</v>
      </c>
      <c r="EM115" s="269">
        <v>0.18683368185361621</v>
      </c>
      <c r="EN115" s="212">
        <v>0</v>
      </c>
      <c r="EO115" s="242">
        <v>29276737.654000003</v>
      </c>
      <c r="EP115" s="234">
        <v>25808191.931669999</v>
      </c>
      <c r="EQ115" s="269">
        <v>88.152553869484478</v>
      </c>
      <c r="ER115" s="212">
        <v>1083849.8939999989</v>
      </c>
      <c r="ES115" s="269">
        <v>3.7020856176299937</v>
      </c>
      <c r="ET115" s="212">
        <v>26892041.825669996</v>
      </c>
      <c r="EU115" s="274">
        <v>91.854639487114468</v>
      </c>
      <c r="EV115" s="397">
        <v>30522356.708999999</v>
      </c>
      <c r="EW115" s="419">
        <v>25756601.504000001</v>
      </c>
      <c r="EX115" s="239">
        <v>27755843.651000001</v>
      </c>
      <c r="EY115" s="257">
        <v>0.16315038119914632</v>
      </c>
      <c r="EZ115" s="269">
        <v>0</v>
      </c>
      <c r="FA115" s="212">
        <v>27755843.651000001</v>
      </c>
      <c r="FB115" s="242">
        <v>26721275.362000011</v>
      </c>
      <c r="FC115" s="260">
        <v>96.272610906702823</v>
      </c>
      <c r="FD115" s="269">
        <v>833296.59099999582</v>
      </c>
      <c r="FE115" s="257">
        <v>3.0022383807813871</v>
      </c>
      <c r="FF115" s="269">
        <v>27554571.953000005</v>
      </c>
      <c r="FG115" s="271">
        <v>99.274849287484216</v>
      </c>
      <c r="FH115" s="397">
        <v>36605693.984000005</v>
      </c>
      <c r="FI115" s="419">
        <v>26809500.192000002</v>
      </c>
      <c r="FJ115" s="239">
        <v>33571074.156999998</v>
      </c>
      <c r="FK115" s="257">
        <v>0.1734882820710193</v>
      </c>
      <c r="FL115" s="269">
        <v>0</v>
      </c>
      <c r="FM115" s="212">
        <v>33571074.156999998</v>
      </c>
      <c r="FN115" s="242">
        <v>31923628.420000002</v>
      </c>
      <c r="FO115" s="260">
        <v>95.092663019075658</v>
      </c>
      <c r="FP115" s="269">
        <v>1144510.8209999979</v>
      </c>
      <c r="FQ115" s="257">
        <v>3.4092171601287675</v>
      </c>
      <c r="FR115" s="269">
        <v>33068139.241</v>
      </c>
      <c r="FS115" s="271">
        <v>98.50188017920442</v>
      </c>
      <c r="FT115" s="397">
        <v>46283004.644999996</v>
      </c>
      <c r="FU115" s="419">
        <v>31245000</v>
      </c>
      <c r="FV115" s="239">
        <v>42614000</v>
      </c>
      <c r="FW115" s="257">
        <v>0.26801553923922006</v>
      </c>
      <c r="FX115" s="269">
        <v>0</v>
      </c>
      <c r="FY115" s="212">
        <v>42614000</v>
      </c>
      <c r="FZ115" s="427">
        <v>38953165.938999996</v>
      </c>
      <c r="GA115" s="260">
        <v>91.409316044023086</v>
      </c>
      <c r="GB115" s="269">
        <v>1216129.9380000012</v>
      </c>
      <c r="GC115" s="257">
        <v>2.8538272351809293</v>
      </c>
      <c r="GD115" s="269">
        <v>40169295.876999997</v>
      </c>
      <c r="GE115" s="271">
        <v>94.263143279204016</v>
      </c>
      <c r="GF115" s="397">
        <v>46809461.970000006</v>
      </c>
      <c r="GG115" s="419">
        <v>42096000</v>
      </c>
      <c r="GH115" s="239">
        <v>47467736.448999994</v>
      </c>
      <c r="GI115" s="257">
        <v>0.29243574086087298</v>
      </c>
      <c r="GJ115" s="269">
        <v>0</v>
      </c>
      <c r="GK115" s="242">
        <v>47467736.448999994</v>
      </c>
      <c r="GL115" s="234">
        <v>41032856.919</v>
      </c>
      <c r="GM115" s="257">
        <v>86.443677302974592</v>
      </c>
      <c r="GN115" s="266">
        <v>1865401.4909999969</v>
      </c>
      <c r="GO115" s="257">
        <v>3.9298303027451298</v>
      </c>
      <c r="GP115" s="266">
        <v>42898258.409999996</v>
      </c>
      <c r="GQ115" s="271">
        <v>90.373507605719709</v>
      </c>
      <c r="GR115" s="397">
        <v>52156097.384000003</v>
      </c>
      <c r="GS115" s="419">
        <v>47592000</v>
      </c>
      <c r="GT115" s="239">
        <v>56675977.553999998</v>
      </c>
      <c r="GU115" s="257">
        <v>0.27428354708080899</v>
      </c>
      <c r="GV115" s="266">
        <v>0</v>
      </c>
      <c r="GW115" s="242">
        <v>56675977.553999998</v>
      </c>
      <c r="GX115" s="234">
        <v>48194981.757000007</v>
      </c>
      <c r="GY115" s="257">
        <v>85.035995561048011</v>
      </c>
      <c r="GZ115" s="266">
        <v>2433025.3979999912</v>
      </c>
      <c r="HA115" s="257">
        <v>4.2928688714400067</v>
      </c>
      <c r="HB115" s="266">
        <v>50628007.155000001</v>
      </c>
      <c r="HC115" s="271">
        <v>89.328864432488032</v>
      </c>
      <c r="HD115" s="397">
        <v>77745240.880000025</v>
      </c>
      <c r="HE115" s="419">
        <v>51736000</v>
      </c>
      <c r="HF115" s="239">
        <v>81643485.890999988</v>
      </c>
      <c r="HG115" s="257">
        <v>0.42567643045891884</v>
      </c>
      <c r="HH115" s="266">
        <v>0</v>
      </c>
      <c r="HI115" s="242">
        <v>68646427.627999991</v>
      </c>
      <c r="HJ115" s="234">
        <v>68646427.627999991</v>
      </c>
      <c r="HK115" s="257">
        <v>84.080716151253</v>
      </c>
      <c r="HL115" s="266">
        <v>2946203.953000024</v>
      </c>
      <c r="HM115" s="257">
        <v>3.6086209706104677</v>
      </c>
      <c r="HN115" s="266">
        <v>71592631.581000015</v>
      </c>
      <c r="HO115" s="271">
        <v>87.68933712186346</v>
      </c>
      <c r="HP115" s="397">
        <v>91780579.915000007</v>
      </c>
      <c r="HQ115" s="419">
        <v>67569000</v>
      </c>
      <c r="HR115" s="239">
        <v>86946641.739999995</v>
      </c>
      <c r="HS115" s="257">
        <v>0.42408358613257757</v>
      </c>
      <c r="HT115" s="266">
        <v>0</v>
      </c>
      <c r="HU115" s="242">
        <v>86946641.739999995</v>
      </c>
      <c r="HV115" s="234">
        <v>78975849.263999999</v>
      </c>
      <c r="HW115" s="257">
        <v>90.832547046687111</v>
      </c>
      <c r="HX115" s="266">
        <v>3859959.7699999958</v>
      </c>
      <c r="HY115" s="257">
        <v>4.4394581466902272</v>
      </c>
      <c r="HZ115" s="266">
        <v>82835809.033999994</v>
      </c>
      <c r="IA115" s="271">
        <v>95.272005193377353</v>
      </c>
      <c r="IB115" s="397">
        <v>101919347.921</v>
      </c>
      <c r="IC115" s="419">
        <v>87520000</v>
      </c>
      <c r="ID115" s="239">
        <v>104189175.243</v>
      </c>
      <c r="IE115" s="257">
        <v>0.42963803291787117</v>
      </c>
      <c r="IF115" s="266">
        <v>0</v>
      </c>
      <c r="IG115" s="242">
        <v>104189175.243</v>
      </c>
      <c r="IH115" s="234">
        <v>85601062.723000005</v>
      </c>
      <c r="II115" s="257">
        <v>82.159267047995129</v>
      </c>
      <c r="IJ115" s="266">
        <v>4009739.8039999902</v>
      </c>
      <c r="IK115" s="257">
        <v>3.8485186149598456</v>
      </c>
      <c r="IL115" s="266">
        <v>89610802.526999995</v>
      </c>
      <c r="IM115" s="271">
        <v>86.007785662954987</v>
      </c>
      <c r="IN115" s="397">
        <v>0</v>
      </c>
      <c r="IO115" s="419">
        <v>0</v>
      </c>
      <c r="IP115" s="239">
        <v>0</v>
      </c>
      <c r="IQ115" s="257">
        <v>0</v>
      </c>
      <c r="IR115" s="266">
        <v>0</v>
      </c>
      <c r="IS115" s="242">
        <v>0</v>
      </c>
      <c r="IT115" s="234">
        <v>0</v>
      </c>
      <c r="IU115" s="257">
        <v>0</v>
      </c>
      <c r="IV115" s="266">
        <v>0</v>
      </c>
      <c r="IW115" s="257">
        <v>0</v>
      </c>
      <c r="IX115" s="266">
        <v>0</v>
      </c>
      <c r="IY115" s="271">
        <v>0</v>
      </c>
    </row>
    <row r="116" spans="1:259" ht="14.1" customHeight="1" x14ac:dyDescent="0.2">
      <c r="A116" s="202">
        <v>420</v>
      </c>
      <c r="B116" s="254" t="s">
        <v>178</v>
      </c>
      <c r="C116" s="241">
        <v>0</v>
      </c>
      <c r="D116" s="240">
        <v>0</v>
      </c>
      <c r="E116" s="241">
        <v>0</v>
      </c>
      <c r="F116" s="212">
        <v>0</v>
      </c>
      <c r="G116" s="367">
        <v>0</v>
      </c>
      <c r="H116" s="234">
        <v>0</v>
      </c>
      <c r="I116" s="256">
        <v>0</v>
      </c>
      <c r="J116" s="212">
        <v>0</v>
      </c>
      <c r="K116" s="256">
        <v>0</v>
      </c>
      <c r="L116" s="212">
        <v>0</v>
      </c>
      <c r="M116" s="256">
        <v>0</v>
      </c>
      <c r="N116" s="241">
        <v>0</v>
      </c>
      <c r="O116" s="262">
        <v>0</v>
      </c>
      <c r="P116" s="241">
        <v>0</v>
      </c>
      <c r="Q116" s="367">
        <v>0</v>
      </c>
      <c r="R116" s="234">
        <v>0</v>
      </c>
      <c r="S116" s="256">
        <v>0</v>
      </c>
      <c r="T116" s="212">
        <v>0</v>
      </c>
      <c r="U116" s="256">
        <v>0</v>
      </c>
      <c r="V116" s="212">
        <v>0</v>
      </c>
      <c r="W116" s="256">
        <v>0</v>
      </c>
      <c r="X116" s="241">
        <v>0</v>
      </c>
      <c r="Y116" s="262">
        <v>0</v>
      </c>
      <c r="Z116" s="241">
        <v>0</v>
      </c>
      <c r="AA116" s="367">
        <v>0</v>
      </c>
      <c r="AB116" s="234">
        <v>0</v>
      </c>
      <c r="AC116" s="256">
        <v>0</v>
      </c>
      <c r="AD116" s="212">
        <v>0</v>
      </c>
      <c r="AE116" s="256">
        <v>0</v>
      </c>
      <c r="AF116" s="212">
        <v>0</v>
      </c>
      <c r="AG116" s="256">
        <v>0</v>
      </c>
      <c r="AH116" s="241">
        <v>0</v>
      </c>
      <c r="AI116" s="262">
        <v>0</v>
      </c>
      <c r="AJ116" s="241">
        <v>0</v>
      </c>
      <c r="AK116" s="367">
        <v>0</v>
      </c>
      <c r="AL116" s="234">
        <v>0</v>
      </c>
      <c r="AM116" s="256">
        <v>0</v>
      </c>
      <c r="AN116" s="212">
        <v>0</v>
      </c>
      <c r="AO116" s="256">
        <v>0</v>
      </c>
      <c r="AP116" s="212">
        <v>0</v>
      </c>
      <c r="AQ116" s="256">
        <v>0</v>
      </c>
      <c r="AR116" s="241">
        <v>0</v>
      </c>
      <c r="AS116" s="262">
        <v>0</v>
      </c>
      <c r="AT116" s="241">
        <v>0</v>
      </c>
      <c r="AU116" s="367">
        <v>0</v>
      </c>
      <c r="AV116" s="234">
        <v>0</v>
      </c>
      <c r="AW116" s="256">
        <v>0</v>
      </c>
      <c r="AX116" s="212">
        <v>0</v>
      </c>
      <c r="AY116" s="256">
        <v>0</v>
      </c>
      <c r="AZ116" s="212">
        <v>0</v>
      </c>
      <c r="BA116" s="256">
        <v>0</v>
      </c>
      <c r="BB116" s="241">
        <v>0</v>
      </c>
      <c r="BC116" s="262">
        <v>0</v>
      </c>
      <c r="BD116" s="241">
        <v>0</v>
      </c>
      <c r="BE116" s="367">
        <v>0</v>
      </c>
      <c r="BF116" s="234">
        <v>0</v>
      </c>
      <c r="BG116" s="256">
        <v>0</v>
      </c>
      <c r="BH116" s="212">
        <v>0</v>
      </c>
      <c r="BI116" s="256">
        <v>0</v>
      </c>
      <c r="BJ116" s="212">
        <v>0</v>
      </c>
      <c r="BK116" s="256">
        <v>0</v>
      </c>
      <c r="BL116" s="241">
        <v>6484834.0451200008</v>
      </c>
      <c r="BM116" s="262">
        <v>94.653941513684558</v>
      </c>
      <c r="BN116" s="241">
        <v>6851097.7371000005</v>
      </c>
      <c r="BO116" s="367">
        <v>8.6378716869556754E-2</v>
      </c>
      <c r="BP116" s="234">
        <v>6405330.4922800008</v>
      </c>
      <c r="BQ116" s="256">
        <v>93.493491672055924</v>
      </c>
      <c r="BR116" s="212">
        <v>206073.72399999946</v>
      </c>
      <c r="BS116" s="256">
        <v>3.0078935071101225</v>
      </c>
      <c r="BT116" s="212">
        <v>6611404.2162800003</v>
      </c>
      <c r="BU116" s="262">
        <v>96.50138517916605</v>
      </c>
      <c r="BV116" s="241">
        <v>8176013.3663900001</v>
      </c>
      <c r="BW116" s="373">
        <v>94.581020302548708</v>
      </c>
      <c r="BX116" s="393">
        <v>8053425.8870000001</v>
      </c>
      <c r="BY116" s="212">
        <v>8644454.6064700019</v>
      </c>
      <c r="BZ116" s="269">
        <v>0.10036182426380202</v>
      </c>
      <c r="CA116" s="212">
        <v>0</v>
      </c>
      <c r="CB116" s="242">
        <v>8644454.6064700019</v>
      </c>
      <c r="CC116" s="234">
        <v>7640688.1823000005</v>
      </c>
      <c r="CD116" s="269">
        <v>88.388319797310004</v>
      </c>
      <c r="CE116" s="212">
        <v>535325.18408999965</v>
      </c>
      <c r="CF116" s="269">
        <v>6.1927005052387205</v>
      </c>
      <c r="CG116" s="212">
        <v>8176013.3663900001</v>
      </c>
      <c r="CH116" s="274">
        <v>94.581020302548708</v>
      </c>
      <c r="CI116" s="241">
        <v>9363153.5117999986</v>
      </c>
      <c r="CJ116" s="373">
        <v>102.11398659960504</v>
      </c>
      <c r="CK116" s="393">
        <v>7082019.4179999996</v>
      </c>
      <c r="CL116" s="212">
        <v>9169315.4127000012</v>
      </c>
      <c r="CM116" s="269">
        <v>8.7310417401836649E-2</v>
      </c>
      <c r="CN116" s="212">
        <v>0</v>
      </c>
      <c r="CO116" s="242">
        <v>9169315.4127000012</v>
      </c>
      <c r="CP116" s="234">
        <v>8124220.1007899996</v>
      </c>
      <c r="CQ116" s="269">
        <v>88.602253659390016</v>
      </c>
      <c r="CR116" s="212">
        <v>1238933.411009999</v>
      </c>
      <c r="CS116" s="269">
        <v>13.511732940215021</v>
      </c>
      <c r="CT116" s="212">
        <v>9363153.5117999986</v>
      </c>
      <c r="CU116" s="274">
        <v>102.11398659960504</v>
      </c>
      <c r="CV116" s="241">
        <v>11475005.846070001</v>
      </c>
      <c r="CW116" s="373">
        <v>115.05017528658247</v>
      </c>
      <c r="CX116" s="393">
        <v>8398175.7430000007</v>
      </c>
      <c r="CY116" s="212">
        <v>9973914.2659999989</v>
      </c>
      <c r="CZ116" s="269">
        <v>0.11565956733043158</v>
      </c>
      <c r="DA116" s="212">
        <v>0</v>
      </c>
      <c r="DB116" s="242">
        <v>9973914.2659999989</v>
      </c>
      <c r="DC116" s="234">
        <v>8747400.2879999988</v>
      </c>
      <c r="DD116" s="269">
        <v>87.702782024294564</v>
      </c>
      <c r="DE116" s="212">
        <v>817718.375</v>
      </c>
      <c r="DF116" s="269">
        <v>8.1985703224612028</v>
      </c>
      <c r="DG116" s="212">
        <v>9565118.6629999988</v>
      </c>
      <c r="DH116" s="274">
        <v>95.901352346755772</v>
      </c>
      <c r="DI116" s="241">
        <v>15336792.077</v>
      </c>
      <c r="DJ116" s="373">
        <v>121.85926029593821</v>
      </c>
      <c r="DK116" s="393">
        <v>9035557.6170000006</v>
      </c>
      <c r="DL116" s="212">
        <v>12585659.916000001</v>
      </c>
      <c r="DM116" s="269">
        <v>0.11583985707905148</v>
      </c>
      <c r="DN116" s="212">
        <v>0</v>
      </c>
      <c r="DO116" s="242">
        <v>12585659.916000001</v>
      </c>
      <c r="DP116" s="234">
        <v>10809102.453</v>
      </c>
      <c r="DQ116" s="269">
        <v>85.884272458836392</v>
      </c>
      <c r="DR116" s="212">
        <v>1108555.4440000011</v>
      </c>
      <c r="DS116" s="269">
        <v>8.8080835760603033</v>
      </c>
      <c r="DT116" s="212">
        <v>11917657.897</v>
      </c>
      <c r="DU116" s="274">
        <v>94.69235603489669</v>
      </c>
      <c r="DV116" s="241">
        <v>19152316.922000002</v>
      </c>
      <c r="DW116" s="373">
        <v>98.031271258565724</v>
      </c>
      <c r="DX116" s="393">
        <v>16623744.512999998</v>
      </c>
      <c r="DY116" s="212">
        <v>19536946.392000001</v>
      </c>
      <c r="DZ116" s="269">
        <v>0.13836436216580325</v>
      </c>
      <c r="EA116" s="212">
        <v>0</v>
      </c>
      <c r="EB116" s="242">
        <v>19536946.392000001</v>
      </c>
      <c r="EC116" s="234">
        <v>13621610.574999997</v>
      </c>
      <c r="ED116" s="269">
        <v>69.722311264455243</v>
      </c>
      <c r="EE116" s="212">
        <v>2535680.9920000024</v>
      </c>
      <c r="EF116" s="269">
        <v>12.978901314067762</v>
      </c>
      <c r="EG116" s="212">
        <v>16157291.567</v>
      </c>
      <c r="EH116" s="274">
        <v>82.701212578522998</v>
      </c>
      <c r="EI116" s="241">
        <v>22183275.986030001</v>
      </c>
      <c r="EJ116" s="373">
        <v>100.6409602052907</v>
      </c>
      <c r="EK116" s="393">
        <v>19570133.263999999</v>
      </c>
      <c r="EL116" s="212">
        <v>22041995.566</v>
      </c>
      <c r="EM116" s="269">
        <v>0.14066414214816747</v>
      </c>
      <c r="EN116" s="212">
        <v>0</v>
      </c>
      <c r="EO116" s="242">
        <v>22041995.566</v>
      </c>
      <c r="EP116" s="234">
        <v>16683182.782</v>
      </c>
      <c r="EQ116" s="269">
        <v>75.688168668965602</v>
      </c>
      <c r="ER116" s="212">
        <v>3303579.1780000003</v>
      </c>
      <c r="ES116" s="269">
        <v>14.98765920766178</v>
      </c>
      <c r="ET116" s="212">
        <v>19986761.960000001</v>
      </c>
      <c r="EU116" s="274">
        <v>90.675827876627395</v>
      </c>
      <c r="EV116" s="397">
        <v>23901876.984999996</v>
      </c>
      <c r="EW116" s="419">
        <v>21334649.159999996</v>
      </c>
      <c r="EX116" s="239">
        <v>23033755.283</v>
      </c>
      <c r="EY116" s="257">
        <v>0.13539368509643215</v>
      </c>
      <c r="EZ116" s="269">
        <v>0</v>
      </c>
      <c r="FA116" s="212">
        <v>23033755.283</v>
      </c>
      <c r="FB116" s="242">
        <v>19461296.861000001</v>
      </c>
      <c r="FC116" s="260">
        <v>84.49033438921424</v>
      </c>
      <c r="FD116" s="269">
        <v>0</v>
      </c>
      <c r="FE116" s="257">
        <v>0</v>
      </c>
      <c r="FF116" s="269">
        <v>19461296.861000001</v>
      </c>
      <c r="FG116" s="271">
        <v>84.49033438921424</v>
      </c>
      <c r="FH116" s="397">
        <v>26230511.079999998</v>
      </c>
      <c r="FI116" s="419">
        <v>22206781.542999998</v>
      </c>
      <c r="FJ116" s="239">
        <v>23565210.318</v>
      </c>
      <c r="FK116" s="257">
        <v>0.12178007279697416</v>
      </c>
      <c r="FL116" s="269">
        <v>0</v>
      </c>
      <c r="FM116" s="212">
        <v>23565210.318</v>
      </c>
      <c r="FN116" s="242">
        <v>20833159.363999996</v>
      </c>
      <c r="FO116" s="260">
        <v>88.406422361046538</v>
      </c>
      <c r="FP116" s="269">
        <v>1889343.965000001</v>
      </c>
      <c r="FQ116" s="257">
        <v>8.0175136971166712</v>
      </c>
      <c r="FR116" s="269">
        <v>22722503.328999996</v>
      </c>
      <c r="FS116" s="271">
        <v>96.423936058163193</v>
      </c>
      <c r="FT116" s="397">
        <v>31085012.724999998</v>
      </c>
      <c r="FU116" s="419">
        <v>25591999.903000001</v>
      </c>
      <c r="FV116" s="239">
        <v>25591999.903000001</v>
      </c>
      <c r="FW116" s="257">
        <v>0.16095775224603681</v>
      </c>
      <c r="FX116" s="269">
        <v>0</v>
      </c>
      <c r="FY116" s="212">
        <v>25591999.903000001</v>
      </c>
      <c r="FZ116" s="427">
        <v>20870591.870000001</v>
      </c>
      <c r="GA116" s="260">
        <v>81.551234561990853</v>
      </c>
      <c r="GB116" s="269">
        <v>3308086.6949999961</v>
      </c>
      <c r="GC116" s="257">
        <v>12.926253155433187</v>
      </c>
      <c r="GD116" s="269">
        <v>24178678.564999998</v>
      </c>
      <c r="GE116" s="271">
        <v>94.47748771742404</v>
      </c>
      <c r="GF116" s="397">
        <v>35153396.741000004</v>
      </c>
      <c r="GG116" s="419">
        <v>28209000</v>
      </c>
      <c r="GH116" s="239">
        <v>32523070.017999999</v>
      </c>
      <c r="GI116" s="257">
        <v>0.20036573865287485</v>
      </c>
      <c r="GJ116" s="269">
        <v>0</v>
      </c>
      <c r="GK116" s="242">
        <v>32523070.017999999</v>
      </c>
      <c r="GL116" s="234">
        <v>23007893.903000001</v>
      </c>
      <c r="GM116" s="257">
        <v>70.743302800953927</v>
      </c>
      <c r="GN116" s="266">
        <v>3934438.8589999997</v>
      </c>
      <c r="GO116" s="257">
        <v>12.097378435745677</v>
      </c>
      <c r="GP116" s="266">
        <v>26942332.762000002</v>
      </c>
      <c r="GQ116" s="271">
        <v>82.840681236699609</v>
      </c>
      <c r="GR116" s="397">
        <v>34107028.342999995</v>
      </c>
      <c r="GS116" s="419">
        <v>28629000</v>
      </c>
      <c r="GT116" s="239">
        <v>35143308.691</v>
      </c>
      <c r="GU116" s="257">
        <v>0.1700761377205923</v>
      </c>
      <c r="GV116" s="266">
        <v>0</v>
      </c>
      <c r="GW116" s="242">
        <v>35143308.691</v>
      </c>
      <c r="GX116" s="234">
        <v>23395192.549000002</v>
      </c>
      <c r="GY116" s="257">
        <v>66.570830751036752</v>
      </c>
      <c r="GZ116" s="266">
        <v>4758712.28</v>
      </c>
      <c r="HA116" s="257">
        <v>13.540877217456405</v>
      </c>
      <c r="HB116" s="266">
        <v>28153904.828999996</v>
      </c>
      <c r="HC116" s="271">
        <v>80.111707968493164</v>
      </c>
      <c r="HD116" s="397">
        <v>51196600.35799998</v>
      </c>
      <c r="HE116" s="419">
        <v>26505000</v>
      </c>
      <c r="HF116" s="239">
        <v>41729249.262999997</v>
      </c>
      <c r="HG116" s="257">
        <v>0.21756981194702321</v>
      </c>
      <c r="HH116" s="266">
        <v>0</v>
      </c>
      <c r="HI116" s="242">
        <v>31507240.311999999</v>
      </c>
      <c r="HJ116" s="234">
        <v>31507240.311999999</v>
      </c>
      <c r="HK116" s="257">
        <v>75.503971119692466</v>
      </c>
      <c r="HL116" s="266">
        <v>5263866.9189999998</v>
      </c>
      <c r="HM116" s="257">
        <v>12.614334098905786</v>
      </c>
      <c r="HN116" s="266">
        <v>36771107.230999999</v>
      </c>
      <c r="HO116" s="271">
        <v>88.118305218598252</v>
      </c>
      <c r="HP116" s="397">
        <v>60680939.857749999</v>
      </c>
      <c r="HQ116" s="419">
        <v>34526000</v>
      </c>
      <c r="HR116" s="239">
        <v>53654440.919</v>
      </c>
      <c r="HS116" s="257">
        <v>0.26170036313662498</v>
      </c>
      <c r="HT116" s="266">
        <v>0</v>
      </c>
      <c r="HU116" s="242">
        <v>53654440.919</v>
      </c>
      <c r="HV116" s="234">
        <v>36221181.225000001</v>
      </c>
      <c r="HW116" s="257">
        <v>67.508263257614956</v>
      </c>
      <c r="HX116" s="266">
        <v>3726613.0890000015</v>
      </c>
      <c r="HY116" s="257">
        <v>6.9455818105083278</v>
      </c>
      <c r="HZ116" s="266">
        <v>39947794.314000003</v>
      </c>
      <c r="IA116" s="271">
        <v>74.453845068123286</v>
      </c>
      <c r="IB116" s="397">
        <v>62359385.807692729</v>
      </c>
      <c r="IC116" s="419">
        <v>39728000</v>
      </c>
      <c r="ID116" s="239">
        <v>63880699.221000001</v>
      </c>
      <c r="IE116" s="257">
        <v>0.26342062782162745</v>
      </c>
      <c r="IF116" s="266">
        <v>0</v>
      </c>
      <c r="IG116" s="242">
        <v>63880699.221000001</v>
      </c>
      <c r="IH116" s="234">
        <v>39450861.430859998</v>
      </c>
      <c r="II116" s="257">
        <v>61.757090814514768</v>
      </c>
      <c r="IJ116" s="266">
        <v>5335396.2760000005</v>
      </c>
      <c r="IK116" s="257">
        <v>8.3521256671624755</v>
      </c>
      <c r="IL116" s="266">
        <v>44786257.706859998</v>
      </c>
      <c r="IM116" s="271">
        <v>70.109216481677237</v>
      </c>
      <c r="IN116" s="397">
        <v>0</v>
      </c>
      <c r="IO116" s="419">
        <v>0</v>
      </c>
      <c r="IP116" s="239">
        <v>0</v>
      </c>
      <c r="IQ116" s="257">
        <v>0</v>
      </c>
      <c r="IR116" s="266">
        <v>0</v>
      </c>
      <c r="IS116" s="242">
        <v>0</v>
      </c>
      <c r="IT116" s="234">
        <v>0</v>
      </c>
      <c r="IU116" s="257">
        <v>0</v>
      </c>
      <c r="IV116" s="266">
        <v>0</v>
      </c>
      <c r="IW116" s="257">
        <v>0</v>
      </c>
      <c r="IX116" s="266">
        <v>0</v>
      </c>
      <c r="IY116" s="271">
        <v>0</v>
      </c>
    </row>
    <row r="117" spans="1:259" ht="14.1" customHeight="1" x14ac:dyDescent="0.2">
      <c r="A117" s="202">
        <v>421</v>
      </c>
      <c r="B117" s="254" t="s">
        <v>179</v>
      </c>
      <c r="C117" s="241">
        <v>0</v>
      </c>
      <c r="D117" s="240">
        <v>0</v>
      </c>
      <c r="E117" s="241">
        <v>0</v>
      </c>
      <c r="F117" s="212">
        <v>0</v>
      </c>
      <c r="G117" s="367">
        <v>0</v>
      </c>
      <c r="H117" s="234">
        <v>0</v>
      </c>
      <c r="I117" s="256">
        <v>0</v>
      </c>
      <c r="J117" s="212">
        <v>0</v>
      </c>
      <c r="K117" s="256">
        <v>0</v>
      </c>
      <c r="L117" s="212">
        <v>0</v>
      </c>
      <c r="M117" s="256">
        <v>0</v>
      </c>
      <c r="N117" s="241">
        <v>0</v>
      </c>
      <c r="O117" s="262">
        <v>0</v>
      </c>
      <c r="P117" s="241">
        <v>0</v>
      </c>
      <c r="Q117" s="367">
        <v>0</v>
      </c>
      <c r="R117" s="234">
        <v>0</v>
      </c>
      <c r="S117" s="256">
        <v>0</v>
      </c>
      <c r="T117" s="212">
        <v>0</v>
      </c>
      <c r="U117" s="256">
        <v>0</v>
      </c>
      <c r="V117" s="212">
        <v>0</v>
      </c>
      <c r="W117" s="256">
        <v>0</v>
      </c>
      <c r="X117" s="241">
        <v>0</v>
      </c>
      <c r="Y117" s="262">
        <v>0</v>
      </c>
      <c r="Z117" s="241">
        <v>0</v>
      </c>
      <c r="AA117" s="367">
        <v>0</v>
      </c>
      <c r="AB117" s="234">
        <v>0</v>
      </c>
      <c r="AC117" s="256">
        <v>0</v>
      </c>
      <c r="AD117" s="212">
        <v>0</v>
      </c>
      <c r="AE117" s="256">
        <v>0</v>
      </c>
      <c r="AF117" s="212">
        <v>0</v>
      </c>
      <c r="AG117" s="256">
        <v>0</v>
      </c>
      <c r="AH117" s="241">
        <v>0</v>
      </c>
      <c r="AI117" s="262">
        <v>0</v>
      </c>
      <c r="AJ117" s="241">
        <v>0</v>
      </c>
      <c r="AK117" s="367">
        <v>0</v>
      </c>
      <c r="AL117" s="234">
        <v>0</v>
      </c>
      <c r="AM117" s="256">
        <v>0</v>
      </c>
      <c r="AN117" s="212">
        <v>0</v>
      </c>
      <c r="AO117" s="256">
        <v>0</v>
      </c>
      <c r="AP117" s="212">
        <v>0</v>
      </c>
      <c r="AQ117" s="256">
        <v>0</v>
      </c>
      <c r="AR117" s="241">
        <v>0</v>
      </c>
      <c r="AS117" s="262">
        <v>0</v>
      </c>
      <c r="AT117" s="241">
        <v>0</v>
      </c>
      <c r="AU117" s="367">
        <v>0</v>
      </c>
      <c r="AV117" s="234">
        <v>0</v>
      </c>
      <c r="AW117" s="256">
        <v>0</v>
      </c>
      <c r="AX117" s="212">
        <v>0</v>
      </c>
      <c r="AY117" s="256">
        <v>0</v>
      </c>
      <c r="AZ117" s="212">
        <v>0</v>
      </c>
      <c r="BA117" s="256">
        <v>0</v>
      </c>
      <c r="BB117" s="241">
        <v>0</v>
      </c>
      <c r="BC117" s="262">
        <v>0</v>
      </c>
      <c r="BD117" s="241">
        <v>0</v>
      </c>
      <c r="BE117" s="367">
        <v>0</v>
      </c>
      <c r="BF117" s="234">
        <v>0</v>
      </c>
      <c r="BG117" s="256">
        <v>0</v>
      </c>
      <c r="BH117" s="212">
        <v>0</v>
      </c>
      <c r="BI117" s="256">
        <v>0</v>
      </c>
      <c r="BJ117" s="212">
        <v>0</v>
      </c>
      <c r="BK117" s="256">
        <v>0</v>
      </c>
      <c r="BL117" s="241">
        <v>10708445.159</v>
      </c>
      <c r="BM117" s="262">
        <v>98.567501585867035</v>
      </c>
      <c r="BN117" s="241">
        <v>10864072.83</v>
      </c>
      <c r="BO117" s="367">
        <v>0.13697435170878758</v>
      </c>
      <c r="BP117" s="234">
        <v>10292708.095000001</v>
      </c>
      <c r="BQ117" s="256">
        <v>94.740786959543982</v>
      </c>
      <c r="BR117" s="212">
        <v>188341.92200000025</v>
      </c>
      <c r="BS117" s="256">
        <v>1.7336216808112124</v>
      </c>
      <c r="BT117" s="212">
        <v>10481050.017000001</v>
      </c>
      <c r="BU117" s="262">
        <v>96.474408640355193</v>
      </c>
      <c r="BV117" s="241">
        <v>12204612.778000001</v>
      </c>
      <c r="BW117" s="373">
        <v>106.43648625631019</v>
      </c>
      <c r="BX117" s="393">
        <v>9928647.5439999998</v>
      </c>
      <c r="BY117" s="212">
        <v>11466568.662</v>
      </c>
      <c r="BZ117" s="269">
        <v>0.13312647256000801</v>
      </c>
      <c r="CA117" s="212">
        <v>0</v>
      </c>
      <c r="CB117" s="242">
        <v>11466568.662</v>
      </c>
      <c r="CC117" s="234">
        <v>10598727.584000001</v>
      </c>
      <c r="CD117" s="269">
        <v>92.431553818920491</v>
      </c>
      <c r="CE117" s="212">
        <v>1605885.1940000001</v>
      </c>
      <c r="CF117" s="269">
        <v>14.0049324373897</v>
      </c>
      <c r="CG117" s="212">
        <v>12204612.778000001</v>
      </c>
      <c r="CH117" s="274">
        <v>106.43648625631019</v>
      </c>
      <c r="CI117" s="241">
        <v>15760566.559</v>
      </c>
      <c r="CJ117" s="373">
        <v>103.53927834483747</v>
      </c>
      <c r="CK117" s="393">
        <v>9934630.2550000008</v>
      </c>
      <c r="CL117" s="212">
        <v>15221823.844000001</v>
      </c>
      <c r="CM117" s="269">
        <v>0.14494253208872054</v>
      </c>
      <c r="CN117" s="212">
        <v>0</v>
      </c>
      <c r="CO117" s="242">
        <v>15221823.844000001</v>
      </c>
      <c r="CP117" s="234">
        <v>14183870.611</v>
      </c>
      <c r="CQ117" s="269">
        <v>93.18115067131636</v>
      </c>
      <c r="CR117" s="212">
        <v>1576695.9480000008</v>
      </c>
      <c r="CS117" s="269">
        <v>10.358127673521123</v>
      </c>
      <c r="CT117" s="212">
        <v>15760566.559</v>
      </c>
      <c r="CU117" s="274">
        <v>103.53927834483747</v>
      </c>
      <c r="CV117" s="241">
        <v>16815832.40151</v>
      </c>
      <c r="CW117" s="373">
        <v>98.30754720356903</v>
      </c>
      <c r="CX117" s="393">
        <v>14569707.436000001</v>
      </c>
      <c r="CY117" s="212">
        <v>17105332.072509997</v>
      </c>
      <c r="CZ117" s="269">
        <v>0.19835695934283271</v>
      </c>
      <c r="DA117" s="212">
        <v>0</v>
      </c>
      <c r="DB117" s="242">
        <v>17105332.072509997</v>
      </c>
      <c r="DC117" s="234">
        <v>16431492.506999999</v>
      </c>
      <c r="DD117" s="269">
        <v>96.060646103486491</v>
      </c>
      <c r="DE117" s="212">
        <v>316718.08900000085</v>
      </c>
      <c r="DF117" s="269">
        <v>1.8515752144268451</v>
      </c>
      <c r="DG117" s="212">
        <v>16748210.596000001</v>
      </c>
      <c r="DH117" s="274">
        <v>97.912221317913335</v>
      </c>
      <c r="DI117" s="241">
        <v>21297551.848999996</v>
      </c>
      <c r="DJ117" s="373">
        <v>103.4586303569681</v>
      </c>
      <c r="DK117" s="393">
        <v>15336198.575999999</v>
      </c>
      <c r="DL117" s="212">
        <v>20585572.971999999</v>
      </c>
      <c r="DM117" s="269">
        <v>0.18947197420576362</v>
      </c>
      <c r="DN117" s="212">
        <v>0</v>
      </c>
      <c r="DO117" s="242">
        <v>20585572.971999999</v>
      </c>
      <c r="DP117" s="234">
        <v>19018612.936999999</v>
      </c>
      <c r="DQ117" s="269">
        <v>92.388066938280801</v>
      </c>
      <c r="DR117" s="212">
        <v>1227601.1029999999</v>
      </c>
      <c r="DS117" s="269">
        <v>5.9634050733965642</v>
      </c>
      <c r="DT117" s="212">
        <v>20246214.039999999</v>
      </c>
      <c r="DU117" s="274">
        <v>98.351472011677359</v>
      </c>
      <c r="DV117" s="241">
        <v>24411495.002000004</v>
      </c>
      <c r="DW117" s="373">
        <v>94.645018220449558</v>
      </c>
      <c r="DX117" s="393">
        <v>22034405.964000002</v>
      </c>
      <c r="DY117" s="212">
        <v>25792688.789000001</v>
      </c>
      <c r="DZ117" s="269">
        <v>0.18266871706687995</v>
      </c>
      <c r="EA117" s="212">
        <v>0</v>
      </c>
      <c r="EB117" s="242">
        <v>25792688.789000001</v>
      </c>
      <c r="EC117" s="234">
        <v>23312780.436999999</v>
      </c>
      <c r="ED117" s="269">
        <v>90.385227487187663</v>
      </c>
      <c r="EE117" s="212">
        <v>1268102.7959999996</v>
      </c>
      <c r="EF117" s="269">
        <v>4.9165203611529513</v>
      </c>
      <c r="EG117" s="212">
        <v>24580883.232999999</v>
      </c>
      <c r="EH117" s="274">
        <v>95.301747848340611</v>
      </c>
      <c r="EI117" s="241">
        <v>25880324.030949999</v>
      </c>
      <c r="EJ117" s="373">
        <v>88.741695376601768</v>
      </c>
      <c r="EK117" s="393">
        <v>26895746.438999999</v>
      </c>
      <c r="EL117" s="212">
        <v>29163657.422949996</v>
      </c>
      <c r="EM117" s="269">
        <v>0.1861120442120997</v>
      </c>
      <c r="EN117" s="212">
        <v>0</v>
      </c>
      <c r="EO117" s="242">
        <v>29163657.422949996</v>
      </c>
      <c r="EP117" s="234">
        <v>25133273.116999999</v>
      </c>
      <c r="EQ117" s="269">
        <v>86.180113668533437</v>
      </c>
      <c r="ER117" s="212">
        <v>2329297.708000001</v>
      </c>
      <c r="ES117" s="269">
        <v>7.9869876203078283</v>
      </c>
      <c r="ET117" s="212">
        <v>27462570.824999999</v>
      </c>
      <c r="EU117" s="274">
        <v>94.167101288841266</v>
      </c>
      <c r="EV117" s="397">
        <v>27294107.150000006</v>
      </c>
      <c r="EW117" s="419">
        <v>24057933.304000001</v>
      </c>
      <c r="EX117" s="239">
        <v>30237884.126000002</v>
      </c>
      <c r="EY117" s="257">
        <v>0.17773995212841515</v>
      </c>
      <c r="EZ117" s="269">
        <v>0</v>
      </c>
      <c r="FA117" s="212">
        <v>30237884.126000002</v>
      </c>
      <c r="FB117" s="242">
        <v>26399590.917000003</v>
      </c>
      <c r="FC117" s="260">
        <v>87.306343284450747</v>
      </c>
      <c r="FD117" s="269">
        <v>2685336.367999997</v>
      </c>
      <c r="FE117" s="257">
        <v>8.8807019592055862</v>
      </c>
      <c r="FF117" s="269">
        <v>29084927.285</v>
      </c>
      <c r="FG117" s="271">
        <v>96.187045243656343</v>
      </c>
      <c r="FH117" s="397">
        <v>31658515.557999998</v>
      </c>
      <c r="FI117" s="419">
        <v>25132083.305</v>
      </c>
      <c r="FJ117" s="239">
        <v>35269834.158999994</v>
      </c>
      <c r="FK117" s="257">
        <v>0.18226711807190693</v>
      </c>
      <c r="FL117" s="269">
        <v>0</v>
      </c>
      <c r="FM117" s="212">
        <v>35269834.158999994</v>
      </c>
      <c r="FN117" s="242">
        <v>30652892.658999998</v>
      </c>
      <c r="FO117" s="260">
        <v>86.909659174504895</v>
      </c>
      <c r="FP117" s="269">
        <v>2869638.5099999928</v>
      </c>
      <c r="FQ117" s="257">
        <v>8.1362404400978203</v>
      </c>
      <c r="FR117" s="269">
        <v>33522531.168999992</v>
      </c>
      <c r="FS117" s="271">
        <v>95.045899614602718</v>
      </c>
      <c r="FT117" s="397">
        <v>36216235.977999993</v>
      </c>
      <c r="FU117" s="419">
        <v>37476000</v>
      </c>
      <c r="FV117" s="239">
        <v>39621625.540999994</v>
      </c>
      <c r="FW117" s="257">
        <v>0.24919536619199251</v>
      </c>
      <c r="FX117" s="269">
        <v>0</v>
      </c>
      <c r="FY117" s="212">
        <v>39621625.540999994</v>
      </c>
      <c r="FZ117" s="427">
        <v>33037011.762999997</v>
      </c>
      <c r="GA117" s="260">
        <v>83.381262913642161</v>
      </c>
      <c r="GB117" s="269">
        <v>3121263.8820000039</v>
      </c>
      <c r="GC117" s="257">
        <v>7.8776775040947182</v>
      </c>
      <c r="GD117" s="269">
        <v>36158275.645000003</v>
      </c>
      <c r="GE117" s="271">
        <v>91.258940417736881</v>
      </c>
      <c r="GF117" s="397">
        <v>34163759.559999995</v>
      </c>
      <c r="GG117" s="419">
        <v>33881000</v>
      </c>
      <c r="GH117" s="239">
        <v>39268520.989000008</v>
      </c>
      <c r="GI117" s="257">
        <v>0.24192261706574131</v>
      </c>
      <c r="GJ117" s="269">
        <v>0</v>
      </c>
      <c r="GK117" s="242">
        <v>39268520.989000008</v>
      </c>
      <c r="GL117" s="234">
        <v>31253081.361000001</v>
      </c>
      <c r="GM117" s="257">
        <v>79.588129559946225</v>
      </c>
      <c r="GN117" s="266">
        <v>5855521.0210000006</v>
      </c>
      <c r="GO117" s="257">
        <v>14.91148857539163</v>
      </c>
      <c r="GP117" s="266">
        <v>37108602.381999999</v>
      </c>
      <c r="GQ117" s="271">
        <v>94.499618135337855</v>
      </c>
      <c r="GR117" s="397">
        <v>35996250.801020004</v>
      </c>
      <c r="GS117" s="419">
        <v>37157000</v>
      </c>
      <c r="GT117" s="239">
        <v>41902987.052000001</v>
      </c>
      <c r="GU117" s="257">
        <v>0.20278961948125432</v>
      </c>
      <c r="GV117" s="266">
        <v>0</v>
      </c>
      <c r="GW117" s="242">
        <v>41902987.052000001</v>
      </c>
      <c r="GX117" s="234">
        <v>32605076.975999996</v>
      </c>
      <c r="GY117" s="257">
        <v>77.810865692076675</v>
      </c>
      <c r="GZ117" s="266">
        <v>5565895.2380000055</v>
      </c>
      <c r="HA117" s="257">
        <v>13.282812585873515</v>
      </c>
      <c r="HB117" s="266">
        <v>38170972.214000002</v>
      </c>
      <c r="HC117" s="271">
        <v>91.09367827795019</v>
      </c>
      <c r="HD117" s="397">
        <v>45152292.357999995</v>
      </c>
      <c r="HE117" s="419">
        <v>27057000</v>
      </c>
      <c r="HF117" s="239">
        <v>58033370.115000002</v>
      </c>
      <c r="HG117" s="257">
        <v>0.30257696089845298</v>
      </c>
      <c r="HH117" s="266">
        <v>0</v>
      </c>
      <c r="HI117" s="242">
        <v>40414526.530000001</v>
      </c>
      <c r="HJ117" s="234">
        <v>40414526.530000001</v>
      </c>
      <c r="HK117" s="257">
        <v>69.640150916470688</v>
      </c>
      <c r="HL117" s="266">
        <v>3539650.6829999983</v>
      </c>
      <c r="HM117" s="257">
        <v>6.0993367712158726</v>
      </c>
      <c r="HN117" s="266">
        <v>43954177.213</v>
      </c>
      <c r="HO117" s="271">
        <v>75.739487687686562</v>
      </c>
      <c r="HP117" s="397">
        <v>54750348.109999999</v>
      </c>
      <c r="HQ117" s="419">
        <v>33556000</v>
      </c>
      <c r="HR117" s="239">
        <v>56888655.777999997</v>
      </c>
      <c r="HS117" s="257">
        <v>0.27747529599521042</v>
      </c>
      <c r="HT117" s="266">
        <v>0</v>
      </c>
      <c r="HU117" s="242">
        <v>56888655.777999997</v>
      </c>
      <c r="HV117" s="234">
        <v>41972402.2936</v>
      </c>
      <c r="HW117" s="257">
        <v>73.779915731163371</v>
      </c>
      <c r="HX117" s="266">
        <v>3530772.117399998</v>
      </c>
      <c r="HY117" s="257">
        <v>6.2064607945358059</v>
      </c>
      <c r="HZ117" s="266">
        <v>45503174.410999998</v>
      </c>
      <c r="IA117" s="271">
        <v>79.986376525699171</v>
      </c>
      <c r="IB117" s="397">
        <v>49867168.886</v>
      </c>
      <c r="IC117" s="419">
        <v>50165000</v>
      </c>
      <c r="ID117" s="239">
        <v>51806353.287</v>
      </c>
      <c r="IE117" s="257">
        <v>0.21363044353660321</v>
      </c>
      <c r="IF117" s="266">
        <v>0</v>
      </c>
      <c r="IG117" s="242">
        <v>51806353.287</v>
      </c>
      <c r="IH117" s="234">
        <v>46131180.300999999</v>
      </c>
      <c r="II117" s="257">
        <v>89.045411178508687</v>
      </c>
      <c r="IJ117" s="266">
        <v>2998326.3180000037</v>
      </c>
      <c r="IK117" s="257">
        <v>5.7875648984395651</v>
      </c>
      <c r="IL117" s="266">
        <v>49129506.619000003</v>
      </c>
      <c r="IM117" s="271">
        <v>94.832976076948256</v>
      </c>
      <c r="IN117" s="397">
        <v>0</v>
      </c>
      <c r="IO117" s="419">
        <v>0</v>
      </c>
      <c r="IP117" s="239">
        <v>0</v>
      </c>
      <c r="IQ117" s="257">
        <v>0</v>
      </c>
      <c r="IR117" s="266">
        <v>0</v>
      </c>
      <c r="IS117" s="242">
        <v>0</v>
      </c>
      <c r="IT117" s="234">
        <v>0</v>
      </c>
      <c r="IU117" s="257">
        <v>0</v>
      </c>
      <c r="IV117" s="266">
        <v>0</v>
      </c>
      <c r="IW117" s="257">
        <v>0</v>
      </c>
      <c r="IX117" s="266">
        <v>0</v>
      </c>
      <c r="IY117" s="271">
        <v>0</v>
      </c>
    </row>
    <row r="118" spans="1:259" ht="14.1" customHeight="1" thickBot="1" x14ac:dyDescent="0.25">
      <c r="A118" s="202">
        <v>422</v>
      </c>
      <c r="B118" s="254" t="s">
        <v>180</v>
      </c>
      <c r="C118" s="241">
        <v>0</v>
      </c>
      <c r="D118" s="240">
        <v>0</v>
      </c>
      <c r="E118" s="241">
        <v>0</v>
      </c>
      <c r="F118" s="212">
        <v>0</v>
      </c>
      <c r="G118" s="367">
        <v>0</v>
      </c>
      <c r="H118" s="234">
        <v>0</v>
      </c>
      <c r="I118" s="256">
        <v>0</v>
      </c>
      <c r="J118" s="212">
        <v>0</v>
      </c>
      <c r="K118" s="256">
        <v>0</v>
      </c>
      <c r="L118" s="212">
        <v>0</v>
      </c>
      <c r="M118" s="256">
        <v>0</v>
      </c>
      <c r="N118" s="241">
        <v>0</v>
      </c>
      <c r="O118" s="262">
        <v>0</v>
      </c>
      <c r="P118" s="241">
        <v>0</v>
      </c>
      <c r="Q118" s="367">
        <v>0</v>
      </c>
      <c r="R118" s="234">
        <v>0</v>
      </c>
      <c r="S118" s="256">
        <v>0</v>
      </c>
      <c r="T118" s="212">
        <v>0</v>
      </c>
      <c r="U118" s="256">
        <v>0</v>
      </c>
      <c r="V118" s="212">
        <v>0</v>
      </c>
      <c r="W118" s="256">
        <v>0</v>
      </c>
      <c r="X118" s="241">
        <v>0</v>
      </c>
      <c r="Y118" s="262">
        <v>0</v>
      </c>
      <c r="Z118" s="241">
        <v>0</v>
      </c>
      <c r="AA118" s="367">
        <v>0</v>
      </c>
      <c r="AB118" s="234">
        <v>0</v>
      </c>
      <c r="AC118" s="256">
        <v>0</v>
      </c>
      <c r="AD118" s="212">
        <v>0</v>
      </c>
      <c r="AE118" s="256">
        <v>0</v>
      </c>
      <c r="AF118" s="212">
        <v>0</v>
      </c>
      <c r="AG118" s="256">
        <v>0</v>
      </c>
      <c r="AH118" s="241">
        <v>0</v>
      </c>
      <c r="AI118" s="262">
        <v>0</v>
      </c>
      <c r="AJ118" s="241">
        <v>0</v>
      </c>
      <c r="AK118" s="367">
        <v>0</v>
      </c>
      <c r="AL118" s="234">
        <v>0</v>
      </c>
      <c r="AM118" s="256">
        <v>0</v>
      </c>
      <c r="AN118" s="212">
        <v>0</v>
      </c>
      <c r="AO118" s="256">
        <v>0</v>
      </c>
      <c r="AP118" s="212">
        <v>0</v>
      </c>
      <c r="AQ118" s="256">
        <v>0</v>
      </c>
      <c r="AR118" s="241">
        <v>0</v>
      </c>
      <c r="AS118" s="262">
        <v>0</v>
      </c>
      <c r="AT118" s="241">
        <v>0</v>
      </c>
      <c r="AU118" s="367">
        <v>0</v>
      </c>
      <c r="AV118" s="234">
        <v>0</v>
      </c>
      <c r="AW118" s="256">
        <v>0</v>
      </c>
      <c r="AX118" s="212">
        <v>0</v>
      </c>
      <c r="AY118" s="256">
        <v>0</v>
      </c>
      <c r="AZ118" s="212">
        <v>0</v>
      </c>
      <c r="BA118" s="256">
        <v>0</v>
      </c>
      <c r="BB118" s="241">
        <v>0</v>
      </c>
      <c r="BC118" s="262">
        <v>0</v>
      </c>
      <c r="BD118" s="241">
        <v>0</v>
      </c>
      <c r="BE118" s="367">
        <v>0</v>
      </c>
      <c r="BF118" s="234">
        <v>0</v>
      </c>
      <c r="BG118" s="256">
        <v>0</v>
      </c>
      <c r="BH118" s="212">
        <v>0</v>
      </c>
      <c r="BI118" s="256">
        <v>0</v>
      </c>
      <c r="BJ118" s="212">
        <v>0</v>
      </c>
      <c r="BK118" s="256">
        <v>0</v>
      </c>
      <c r="BL118" s="241">
        <v>9200297.7470699996</v>
      </c>
      <c r="BM118" s="262">
        <v>81.151583810683192</v>
      </c>
      <c r="BN118" s="241">
        <v>11337175.832</v>
      </c>
      <c r="BO118" s="367">
        <v>0.14293923964763539</v>
      </c>
      <c r="BP118" s="234">
        <v>9304995.3302999996</v>
      </c>
      <c r="BQ118" s="256">
        <v>82.075072912214836</v>
      </c>
      <c r="BR118" s="212">
        <v>1443600.868999999</v>
      </c>
      <c r="BS118" s="256">
        <v>12.73333756476927</v>
      </c>
      <c r="BT118" s="212">
        <v>10748596.199299999</v>
      </c>
      <c r="BU118" s="262">
        <v>94.808410476984108</v>
      </c>
      <c r="BV118" s="241">
        <v>13819959.04349</v>
      </c>
      <c r="BW118" s="373">
        <v>104.19615157388724</v>
      </c>
      <c r="BX118" s="393">
        <v>10435810.356000001</v>
      </c>
      <c r="BY118" s="212">
        <v>13263406.4068</v>
      </c>
      <c r="BZ118" s="269">
        <v>0.15398769772500706</v>
      </c>
      <c r="CA118" s="212">
        <v>0</v>
      </c>
      <c r="CB118" s="242">
        <v>13263406.4068</v>
      </c>
      <c r="CC118" s="234">
        <v>11889880.85424</v>
      </c>
      <c r="CD118" s="269">
        <v>89.644247409505539</v>
      </c>
      <c r="CE118" s="212">
        <v>1930078.1892499998</v>
      </c>
      <c r="CF118" s="269">
        <v>14.55190416438171</v>
      </c>
      <c r="CG118" s="212">
        <v>13819959.04349</v>
      </c>
      <c r="CH118" s="274">
        <v>104.19615157388724</v>
      </c>
      <c r="CI118" s="241">
        <v>18784717.2324</v>
      </c>
      <c r="CJ118" s="373">
        <v>107.01606404047747</v>
      </c>
      <c r="CK118" s="393">
        <v>12251827.77</v>
      </c>
      <c r="CL118" s="212">
        <v>17553175.217970002</v>
      </c>
      <c r="CM118" s="269">
        <v>0.16714170971650033</v>
      </c>
      <c r="CN118" s="212">
        <v>0</v>
      </c>
      <c r="CO118" s="242">
        <v>17553175.217970002</v>
      </c>
      <c r="CP118" s="234">
        <v>15351090.33759</v>
      </c>
      <c r="CQ118" s="269">
        <v>87.454777537196662</v>
      </c>
      <c r="CR118" s="212">
        <v>3433626.8948100004</v>
      </c>
      <c r="CS118" s="269">
        <v>19.561286503280826</v>
      </c>
      <c r="CT118" s="212">
        <v>18784717.2324</v>
      </c>
      <c r="CU118" s="274">
        <v>107.01606404047747</v>
      </c>
      <c r="CV118" s="241">
        <v>22785388.456110001</v>
      </c>
      <c r="CW118" s="373">
        <v>108.91663580991452</v>
      </c>
      <c r="CX118" s="393">
        <v>17867237.234999999</v>
      </c>
      <c r="CY118" s="212">
        <v>20920025.932380002</v>
      </c>
      <c r="CZ118" s="269">
        <v>0.24259293626862619</v>
      </c>
      <c r="DA118" s="212">
        <v>0</v>
      </c>
      <c r="DB118" s="242">
        <v>20920025.932380002</v>
      </c>
      <c r="DC118" s="234">
        <v>17673186.193799999</v>
      </c>
      <c r="DD118" s="269">
        <v>84.479752802052957</v>
      </c>
      <c r="DE118" s="212">
        <v>1138310.8180000004</v>
      </c>
      <c r="DF118" s="269">
        <v>5.4412495552317832</v>
      </c>
      <c r="DG118" s="212">
        <v>18811497.011799999</v>
      </c>
      <c r="DH118" s="274">
        <v>89.921002357284735</v>
      </c>
      <c r="DI118" s="241">
        <v>27079181.175000001</v>
      </c>
      <c r="DJ118" s="373">
        <v>99.183913193522457</v>
      </c>
      <c r="DK118" s="393">
        <v>18746676.193</v>
      </c>
      <c r="DL118" s="212">
        <v>27301989.105999999</v>
      </c>
      <c r="DM118" s="269">
        <v>0.25129063848231037</v>
      </c>
      <c r="DN118" s="212">
        <v>0</v>
      </c>
      <c r="DO118" s="242">
        <v>27301989.105999999</v>
      </c>
      <c r="DP118" s="234">
        <v>20684466.710000001</v>
      </c>
      <c r="DQ118" s="269">
        <v>75.761757246669973</v>
      </c>
      <c r="DR118" s="212">
        <v>2791463.1020000018</v>
      </c>
      <c r="DS118" s="269">
        <v>10.224394607887884</v>
      </c>
      <c r="DT118" s="212">
        <v>23475929.812000003</v>
      </c>
      <c r="DU118" s="274">
        <v>85.98615185455786</v>
      </c>
      <c r="DV118" s="241">
        <v>30386179.771409996</v>
      </c>
      <c r="DW118" s="373">
        <v>86.171843900265415</v>
      </c>
      <c r="DX118" s="393">
        <v>29950571.177000001</v>
      </c>
      <c r="DY118" s="212">
        <v>35262306.568000004</v>
      </c>
      <c r="DZ118" s="269">
        <v>0.24973434736833849</v>
      </c>
      <c r="EA118" s="212">
        <v>0</v>
      </c>
      <c r="EB118" s="242">
        <v>35262306.568000004</v>
      </c>
      <c r="EC118" s="234">
        <v>26368917.979000002</v>
      </c>
      <c r="ED118" s="269">
        <v>74.779333927433399</v>
      </c>
      <c r="EE118" s="212">
        <v>3228225.2710000034</v>
      </c>
      <c r="EF118" s="269">
        <v>9.1548896972314573</v>
      </c>
      <c r="EG118" s="212">
        <v>29597143.250000007</v>
      </c>
      <c r="EH118" s="274">
        <v>83.934223624664867</v>
      </c>
      <c r="EI118" s="241">
        <v>33744999.55618</v>
      </c>
      <c r="EJ118" s="373">
        <v>103.32549712553596</v>
      </c>
      <c r="EK118" s="393">
        <v>32140278.228</v>
      </c>
      <c r="EL118" s="212">
        <v>32658927.849319998</v>
      </c>
      <c r="EM118" s="269">
        <v>0.20841761153829885</v>
      </c>
      <c r="EN118" s="212">
        <v>0</v>
      </c>
      <c r="EO118" s="242">
        <v>32658927.849319998</v>
      </c>
      <c r="EP118" s="234">
        <v>28317375.434329998</v>
      </c>
      <c r="EQ118" s="269">
        <v>86.706384131711786</v>
      </c>
      <c r="ER118" s="212">
        <v>2337029.814000004</v>
      </c>
      <c r="ES118" s="269">
        <v>7.1558681435669484</v>
      </c>
      <c r="ET118" s="212">
        <v>30654405.248330001</v>
      </c>
      <c r="EU118" s="274">
        <v>93.862252275278735</v>
      </c>
      <c r="EV118" s="397">
        <v>39071714.813000001</v>
      </c>
      <c r="EW118" s="419">
        <v>26899412.534999996</v>
      </c>
      <c r="EX118" s="239">
        <v>38065648.585000001</v>
      </c>
      <c r="EY118" s="257">
        <v>0.22375198373808908</v>
      </c>
      <c r="EZ118" s="269">
        <v>0</v>
      </c>
      <c r="FA118" s="212">
        <v>38065648.585000001</v>
      </c>
      <c r="FB118" s="242">
        <v>31338172.941999998</v>
      </c>
      <c r="FC118" s="260">
        <v>82.326649109951049</v>
      </c>
      <c r="FD118" s="269">
        <v>2476432.0120000048</v>
      </c>
      <c r="FE118" s="257">
        <v>6.5056871590409671</v>
      </c>
      <c r="FF118" s="269">
        <v>33814604.954000004</v>
      </c>
      <c r="FG118" s="271">
        <v>88.832336268992023</v>
      </c>
      <c r="FH118" s="397">
        <v>45768409.631999999</v>
      </c>
      <c r="FI118" s="419">
        <v>31271003.728</v>
      </c>
      <c r="FJ118" s="239">
        <v>43368658.926000006</v>
      </c>
      <c r="FK118" s="257">
        <v>0.22412014872115363</v>
      </c>
      <c r="FL118" s="269">
        <v>0</v>
      </c>
      <c r="FM118" s="212">
        <v>43368658.926000006</v>
      </c>
      <c r="FN118" s="242">
        <v>38749893.419000007</v>
      </c>
      <c r="FO118" s="260">
        <v>89.349992318459741</v>
      </c>
      <c r="FP118" s="269">
        <v>3154552.7479999964</v>
      </c>
      <c r="FQ118" s="257">
        <v>7.2738074593973803</v>
      </c>
      <c r="FR118" s="269">
        <v>41904446.167000003</v>
      </c>
      <c r="FS118" s="271">
        <v>96.623799777857116</v>
      </c>
      <c r="FT118" s="397">
        <v>47079902.97299999</v>
      </c>
      <c r="FU118" s="419">
        <v>39447000</v>
      </c>
      <c r="FV118" s="239">
        <v>46770827.100999996</v>
      </c>
      <c r="FW118" s="257">
        <v>0.29415939470922331</v>
      </c>
      <c r="FX118" s="269">
        <v>0</v>
      </c>
      <c r="FY118" s="212">
        <v>46770827.100999996</v>
      </c>
      <c r="FZ118" s="427">
        <v>40314837.037</v>
      </c>
      <c r="GA118" s="260">
        <v>86.19654501713535</v>
      </c>
      <c r="GB118" s="269">
        <v>4409226.6449999996</v>
      </c>
      <c r="GC118" s="257">
        <v>9.4273009871696853</v>
      </c>
      <c r="GD118" s="269">
        <v>44724063.681999996</v>
      </c>
      <c r="GE118" s="271">
        <v>95.623846004305022</v>
      </c>
      <c r="GF118" s="397">
        <v>48229751.583000004</v>
      </c>
      <c r="GG118" s="419">
        <v>43136000</v>
      </c>
      <c r="GH118" s="239">
        <v>48149864.025999993</v>
      </c>
      <c r="GI118" s="257">
        <v>0.29663814228685942</v>
      </c>
      <c r="GJ118" s="269">
        <v>0</v>
      </c>
      <c r="GK118" s="242">
        <v>48149864.025999993</v>
      </c>
      <c r="GL118" s="234">
        <v>41148776.107999995</v>
      </c>
      <c r="GM118" s="257">
        <v>85.459797115481891</v>
      </c>
      <c r="GN118" s="266">
        <v>5093627.9439999983</v>
      </c>
      <c r="GO118" s="257">
        <v>10.578696424250623</v>
      </c>
      <c r="GP118" s="266">
        <v>46242404.051999994</v>
      </c>
      <c r="GQ118" s="271">
        <v>96.038493539732514</v>
      </c>
      <c r="GR118" s="397">
        <v>44894955.545000002</v>
      </c>
      <c r="GS118" s="419">
        <v>47139000.100000001</v>
      </c>
      <c r="GT118" s="239">
        <v>53767624.916000009</v>
      </c>
      <c r="GU118" s="257">
        <v>0.26020856660160302</v>
      </c>
      <c r="GV118" s="266">
        <v>3756000</v>
      </c>
      <c r="GW118" s="242">
        <v>50011624.916000009</v>
      </c>
      <c r="GX118" s="234">
        <v>40674225.280299999</v>
      </c>
      <c r="GY118" s="257">
        <v>75.648171820578753</v>
      </c>
      <c r="GZ118" s="266">
        <v>3968981.3559999987</v>
      </c>
      <c r="HA118" s="257">
        <v>7.381730850489773</v>
      </c>
      <c r="HB118" s="266">
        <v>44643206.636299998</v>
      </c>
      <c r="HC118" s="271">
        <v>83.029902671068527</v>
      </c>
      <c r="HD118" s="397">
        <v>62987581.875999987</v>
      </c>
      <c r="HE118" s="419">
        <v>39276000</v>
      </c>
      <c r="HF118" s="239">
        <v>59761120.641999997</v>
      </c>
      <c r="HG118" s="257">
        <v>0.31158518328178886</v>
      </c>
      <c r="HH118" s="266">
        <v>0</v>
      </c>
      <c r="HI118" s="242">
        <v>52147283.506999999</v>
      </c>
      <c r="HJ118" s="234">
        <v>52147283.506999999</v>
      </c>
      <c r="HK118" s="257">
        <v>87.259547590128335</v>
      </c>
      <c r="HL118" s="266">
        <v>5526847.9870000035</v>
      </c>
      <c r="HM118" s="257">
        <v>9.2482335130706126</v>
      </c>
      <c r="HN118" s="266">
        <v>57674131.494000003</v>
      </c>
      <c r="HO118" s="271">
        <v>96.507781103198951</v>
      </c>
      <c r="HP118" s="397">
        <v>74984802.854000002</v>
      </c>
      <c r="HQ118" s="419">
        <v>64429000</v>
      </c>
      <c r="HR118" s="239">
        <v>70613461.787</v>
      </c>
      <c r="HS118" s="257">
        <v>0.34441824899247331</v>
      </c>
      <c r="HT118" s="266">
        <v>0</v>
      </c>
      <c r="HU118" s="242">
        <v>70613461.787</v>
      </c>
      <c r="HV118" s="234">
        <v>56321763.445</v>
      </c>
      <c r="HW118" s="257">
        <v>79.760660389218998</v>
      </c>
      <c r="HX118" s="266">
        <v>8272786.7280000001</v>
      </c>
      <c r="HY118" s="257">
        <v>11.715594333774792</v>
      </c>
      <c r="HZ118" s="266">
        <v>64594550.173</v>
      </c>
      <c r="IA118" s="271">
        <v>91.476254722993787</v>
      </c>
      <c r="IB118" s="397">
        <v>83772276.928000003</v>
      </c>
      <c r="IC118" s="419">
        <v>63659000</v>
      </c>
      <c r="ID118" s="239">
        <v>84371176.347000003</v>
      </c>
      <c r="IE118" s="257">
        <v>0.34791585744054837</v>
      </c>
      <c r="IF118" s="266">
        <v>0</v>
      </c>
      <c r="IG118" s="242">
        <v>84371176.347000003</v>
      </c>
      <c r="IH118" s="234">
        <v>60662114.162</v>
      </c>
      <c r="II118" s="257">
        <v>71.899097284729237</v>
      </c>
      <c r="IJ118" s="266">
        <v>13110322.060000002</v>
      </c>
      <c r="IK118" s="257">
        <v>15.538863658935067</v>
      </c>
      <c r="IL118" s="266">
        <v>73772436.222000003</v>
      </c>
      <c r="IM118" s="271">
        <v>87.437960943664308</v>
      </c>
      <c r="IN118" s="397">
        <v>0</v>
      </c>
      <c r="IO118" s="419">
        <v>0</v>
      </c>
      <c r="IP118" s="239">
        <v>0</v>
      </c>
      <c r="IQ118" s="257">
        <v>0</v>
      </c>
      <c r="IR118" s="266">
        <v>0</v>
      </c>
      <c r="IS118" s="242">
        <v>0</v>
      </c>
      <c r="IT118" s="234">
        <v>0</v>
      </c>
      <c r="IU118" s="257">
        <v>0</v>
      </c>
      <c r="IV118" s="266">
        <v>0</v>
      </c>
      <c r="IW118" s="257">
        <v>0</v>
      </c>
      <c r="IX118" s="266">
        <v>0</v>
      </c>
      <c r="IY118" s="271">
        <v>0</v>
      </c>
    </row>
    <row r="119" spans="1:259" s="216" customFormat="1" ht="14.1" customHeight="1" thickBot="1" x14ac:dyDescent="0.25">
      <c r="A119" s="202"/>
      <c r="B119" s="310" t="s">
        <v>263</v>
      </c>
      <c r="C119" s="311">
        <v>114315649.59999999</v>
      </c>
      <c r="D119" s="364">
        <v>101.86383226455939</v>
      </c>
      <c r="E119" s="311">
        <v>0</v>
      </c>
      <c r="F119" s="312">
        <v>112223982.8</v>
      </c>
      <c r="G119" s="319">
        <v>3.408556400474493</v>
      </c>
      <c r="H119" s="320">
        <v>90645486.099999994</v>
      </c>
      <c r="I119" s="313">
        <v>80.771938259885033</v>
      </c>
      <c r="J119" s="312">
        <v>12037892.199999999</v>
      </c>
      <c r="K119" s="313">
        <v>10.726666350323114</v>
      </c>
      <c r="L119" s="312">
        <v>102683378.3</v>
      </c>
      <c r="M119" s="313">
        <v>91.498604610208147</v>
      </c>
      <c r="N119" s="311">
        <v>155340271.59999999</v>
      </c>
      <c r="O119" s="314">
        <v>99.120379191666458</v>
      </c>
      <c r="P119" s="311">
        <v>156718802.80000001</v>
      </c>
      <c r="Q119" s="319">
        <v>3.0308939636648988</v>
      </c>
      <c r="R119" s="320">
        <v>138272004.90000001</v>
      </c>
      <c r="S119" s="313">
        <v>88.229365225855332</v>
      </c>
      <c r="T119" s="312">
        <v>8536794.9000000004</v>
      </c>
      <c r="U119" s="313">
        <v>5.4472052794420653</v>
      </c>
      <c r="V119" s="312">
        <v>146808799.80000001</v>
      </c>
      <c r="W119" s="313">
        <v>93.676570505297406</v>
      </c>
      <c r="X119" s="311">
        <v>107587849</v>
      </c>
      <c r="Y119" s="314">
        <v>65.261332691396618</v>
      </c>
      <c r="Z119" s="311">
        <v>164856959.80000001</v>
      </c>
      <c r="AA119" s="319">
        <v>2.6000315431341998</v>
      </c>
      <c r="AB119" s="320">
        <v>98137881.5</v>
      </c>
      <c r="AC119" s="313">
        <v>59.529110338476585</v>
      </c>
      <c r="AD119" s="312">
        <v>16343778.199999999</v>
      </c>
      <c r="AE119" s="313">
        <v>9.9139145959186834</v>
      </c>
      <c r="AF119" s="312">
        <v>114481659.7</v>
      </c>
      <c r="AG119" s="313">
        <v>69.443024934395268</v>
      </c>
      <c r="AH119" s="311">
        <v>236000472.803</v>
      </c>
      <c r="AI119" s="314">
        <v>85.616617956608792</v>
      </c>
      <c r="AJ119" s="311">
        <v>275647973.99800003</v>
      </c>
      <c r="AK119" s="319">
        <v>4.7458664492299087</v>
      </c>
      <c r="AL119" s="320">
        <v>248487373.01499999</v>
      </c>
      <c r="AM119" s="313">
        <v>90.146635003674248</v>
      </c>
      <c r="AN119" s="312">
        <v>14491761.821</v>
      </c>
      <c r="AO119" s="313">
        <v>5.2573438544863551</v>
      </c>
      <c r="AP119" s="312">
        <v>262979134.836</v>
      </c>
      <c r="AQ119" s="313">
        <v>95.403978858160613</v>
      </c>
      <c r="AR119" s="311">
        <v>290414796</v>
      </c>
      <c r="AS119" s="314">
        <v>91.820670631155181</v>
      </c>
      <c r="AT119" s="311">
        <v>316284769</v>
      </c>
      <c r="AU119" s="319">
        <v>3.9764481661179367</v>
      </c>
      <c r="AV119" s="320">
        <v>296039062</v>
      </c>
      <c r="AW119" s="313">
        <v>93.598899161660228</v>
      </c>
      <c r="AX119" s="312">
        <v>11986754</v>
      </c>
      <c r="AY119" s="313">
        <v>3.7898612816224482</v>
      </c>
      <c r="AZ119" s="312">
        <v>308025816</v>
      </c>
      <c r="BA119" s="313">
        <v>97.388760443282678</v>
      </c>
      <c r="BB119" s="311">
        <v>308052348.44999999</v>
      </c>
      <c r="BC119" s="314">
        <v>87.955801952770287</v>
      </c>
      <c r="BD119" s="311">
        <v>350235392.78900003</v>
      </c>
      <c r="BE119" s="319">
        <v>4.5364015138222245</v>
      </c>
      <c r="BF119" s="320">
        <v>293970573.12100005</v>
      </c>
      <c r="BG119" s="313">
        <v>83.93514167144815</v>
      </c>
      <c r="BH119" s="312">
        <v>39961460.042999998</v>
      </c>
      <c r="BI119" s="313">
        <v>11.409886283844207</v>
      </c>
      <c r="BJ119" s="312">
        <v>333932033.16400003</v>
      </c>
      <c r="BK119" s="313">
        <v>95.345027955292352</v>
      </c>
      <c r="BL119" s="311">
        <v>354749637.0079999</v>
      </c>
      <c r="BM119" s="314">
        <v>90.143671201268234</v>
      </c>
      <c r="BN119" s="311">
        <v>393538040.19800001</v>
      </c>
      <c r="BO119" s="319">
        <v>4.9617320108547025</v>
      </c>
      <c r="BP119" s="320">
        <v>347052188.93299997</v>
      </c>
      <c r="BQ119" s="313">
        <v>88.187710839437088</v>
      </c>
      <c r="BR119" s="312">
        <v>34083527.959999993</v>
      </c>
      <c r="BS119" s="313">
        <v>8.660796283594749</v>
      </c>
      <c r="BT119" s="312">
        <v>381135716.89299995</v>
      </c>
      <c r="BU119" s="314">
        <v>96.848507123031837</v>
      </c>
      <c r="BV119" s="311">
        <v>373201233.48294675</v>
      </c>
      <c r="BW119" s="379">
        <v>90.395303476099102</v>
      </c>
      <c r="BX119" s="394">
        <v>370361115.81495517</v>
      </c>
      <c r="BY119" s="312">
        <v>412854671.79345524</v>
      </c>
      <c r="BZ119" s="315">
        <v>4.7932287117352921</v>
      </c>
      <c r="CA119" s="312">
        <v>332579.52</v>
      </c>
      <c r="CB119" s="395">
        <v>412522092.2734552</v>
      </c>
      <c r="CC119" s="320">
        <v>358137513.9453966</v>
      </c>
      <c r="CD119" s="315">
        <v>86.746629846680577</v>
      </c>
      <c r="CE119" s="312">
        <v>15063719.537550015</v>
      </c>
      <c r="CF119" s="315">
        <v>3.6486736294184792</v>
      </c>
      <c r="CG119" s="312">
        <v>373201233.48294675</v>
      </c>
      <c r="CH119" s="317">
        <v>90.395303476099102</v>
      </c>
      <c r="CI119" s="311">
        <v>445998319.91255331</v>
      </c>
      <c r="CJ119" s="379">
        <v>95.093569151121798</v>
      </c>
      <c r="CK119" s="394">
        <v>376209463.86099994</v>
      </c>
      <c r="CL119" s="312">
        <v>469009969.75282001</v>
      </c>
      <c r="CM119" s="315">
        <v>4.4659229595291565</v>
      </c>
      <c r="CN119" s="312">
        <v>346446.31199999998</v>
      </c>
      <c r="CO119" s="395">
        <v>468663523.44081998</v>
      </c>
      <c r="CP119" s="320">
        <v>417023469.91486001</v>
      </c>
      <c r="CQ119" s="315">
        <v>88.915694081011083</v>
      </c>
      <c r="CR119" s="312">
        <v>28974849.997693345</v>
      </c>
      <c r="CS119" s="315">
        <v>6.1778750701107308</v>
      </c>
      <c r="CT119" s="312">
        <v>445998319.91255331</v>
      </c>
      <c r="CU119" s="317">
        <v>95.093569151121798</v>
      </c>
      <c r="CV119" s="311">
        <v>491466735.19280005</v>
      </c>
      <c r="CW119" s="379">
        <v>95.414091597275359</v>
      </c>
      <c r="CX119" s="394">
        <v>431477589.52900016</v>
      </c>
      <c r="CY119" s="312">
        <v>515088208.63444</v>
      </c>
      <c r="CZ119" s="315">
        <v>5.9730691239998679</v>
      </c>
      <c r="DA119" s="312">
        <v>0</v>
      </c>
      <c r="DB119" s="395">
        <v>515088208.63444</v>
      </c>
      <c r="DC119" s="320">
        <v>456140626.73205006</v>
      </c>
      <c r="DD119" s="315">
        <v>88.555827737026448</v>
      </c>
      <c r="DE119" s="312">
        <v>45283324.90635334</v>
      </c>
      <c r="DF119" s="315">
        <v>8.7913728459062987</v>
      </c>
      <c r="DG119" s="312">
        <v>501423951.63840342</v>
      </c>
      <c r="DH119" s="317">
        <v>97.347200582932743</v>
      </c>
      <c r="DI119" s="311">
        <v>613343094.03500009</v>
      </c>
      <c r="DJ119" s="379">
        <v>93.267911421392483</v>
      </c>
      <c r="DK119" s="394">
        <v>483303703.75300008</v>
      </c>
      <c r="DL119" s="312">
        <v>657614269.11199975</v>
      </c>
      <c r="DM119" s="315">
        <v>6.0527571422961168</v>
      </c>
      <c r="DN119" s="312">
        <v>966365.6320000001</v>
      </c>
      <c r="DO119" s="395">
        <v>656647903.48000002</v>
      </c>
      <c r="DP119" s="320">
        <v>540908185.57000005</v>
      </c>
      <c r="DQ119" s="315">
        <v>82.253109607917708</v>
      </c>
      <c r="DR119" s="312">
        <v>80244485.017999992</v>
      </c>
      <c r="DS119" s="315">
        <v>12.202363724004501</v>
      </c>
      <c r="DT119" s="312">
        <v>621152670.58799994</v>
      </c>
      <c r="DU119" s="317">
        <v>94.455473331922192</v>
      </c>
      <c r="DV119" s="311">
        <v>751891629.45535123</v>
      </c>
      <c r="DW119" s="379">
        <v>89.772518784141468</v>
      </c>
      <c r="DX119" s="394">
        <v>727957548.03200006</v>
      </c>
      <c r="DY119" s="312">
        <v>837552114.40999985</v>
      </c>
      <c r="DZ119" s="315">
        <v>5.9317030290062691</v>
      </c>
      <c r="EA119" s="312">
        <v>141192.04399999999</v>
      </c>
      <c r="EB119" s="395">
        <v>837410922.36599994</v>
      </c>
      <c r="EC119" s="320">
        <v>670400623.46100008</v>
      </c>
      <c r="ED119" s="315">
        <v>80.042854877544315</v>
      </c>
      <c r="EE119" s="312">
        <v>112261917.043</v>
      </c>
      <c r="EF119" s="315">
        <v>13.403573952181006</v>
      </c>
      <c r="EG119" s="312">
        <v>782662540.50400019</v>
      </c>
      <c r="EH119" s="317">
        <v>93.446428829725335</v>
      </c>
      <c r="EI119" s="311">
        <v>852775085.93516326</v>
      </c>
      <c r="EJ119" s="379">
        <v>91.361008386065308</v>
      </c>
      <c r="EK119" s="394">
        <v>810260505.31963253</v>
      </c>
      <c r="EL119" s="312">
        <v>933412514.81330287</v>
      </c>
      <c r="EM119" s="315">
        <v>5.9567052480994453</v>
      </c>
      <c r="EN119" s="312">
        <v>512290</v>
      </c>
      <c r="EO119" s="395">
        <v>932900224.81330287</v>
      </c>
      <c r="EP119" s="320">
        <v>751315861.03147972</v>
      </c>
      <c r="EQ119" s="315">
        <v>80.49129930315479</v>
      </c>
      <c r="ER119" s="312">
        <v>139595151.60363999</v>
      </c>
      <c r="ES119" s="315">
        <v>14.955354614198763</v>
      </c>
      <c r="ET119" s="312">
        <v>890911012.63511992</v>
      </c>
      <c r="EU119" s="317">
        <v>95.446653917353586</v>
      </c>
      <c r="EV119" s="406">
        <v>902244190.01372993</v>
      </c>
      <c r="EW119" s="424">
        <v>854984865.06570005</v>
      </c>
      <c r="EX119" s="316">
        <v>1030103404.5257001</v>
      </c>
      <c r="EY119" s="313">
        <v>6.0550046770727999</v>
      </c>
      <c r="EZ119" s="315">
        <v>800000</v>
      </c>
      <c r="FA119" s="312">
        <v>1029303404.5257001</v>
      </c>
      <c r="FB119" s="395">
        <v>836008547.84099996</v>
      </c>
      <c r="FC119" s="416">
        <v>81.157730783923682</v>
      </c>
      <c r="FD119" s="315">
        <v>150614382.94399995</v>
      </c>
      <c r="FE119" s="313">
        <v>14.621287754441381</v>
      </c>
      <c r="FF119" s="315">
        <v>986622930.78499997</v>
      </c>
      <c r="FG119" s="319">
        <v>95.779018538365065</v>
      </c>
      <c r="FH119" s="406">
        <v>994562785.255</v>
      </c>
      <c r="FI119" s="424">
        <v>878903209.42859995</v>
      </c>
      <c r="FJ119" s="316">
        <v>1154134574.4506001</v>
      </c>
      <c r="FK119" s="313">
        <v>0</v>
      </c>
      <c r="FL119" s="315">
        <v>4830996.4059999995</v>
      </c>
      <c r="FM119" s="312">
        <v>1149303578.0446</v>
      </c>
      <c r="FN119" s="395">
        <v>923235226.51289999</v>
      </c>
      <c r="FO119" s="416">
        <v>0</v>
      </c>
      <c r="FP119" s="315">
        <v>189212817.37100002</v>
      </c>
      <c r="FQ119" s="313">
        <v>0</v>
      </c>
      <c r="FR119" s="315">
        <v>1112448043.8838999</v>
      </c>
      <c r="FS119" s="319">
        <v>0</v>
      </c>
      <c r="FT119" s="406">
        <v>1143246837.3149998</v>
      </c>
      <c r="FU119" s="424">
        <v>1189296000.1210001</v>
      </c>
      <c r="FV119" s="316">
        <v>1398860432.7510002</v>
      </c>
      <c r="FW119" s="313">
        <v>0</v>
      </c>
      <c r="FX119" s="315">
        <v>0</v>
      </c>
      <c r="FY119" s="312">
        <v>1398860432.7510002</v>
      </c>
      <c r="FZ119" s="436">
        <v>1023797353.1127</v>
      </c>
      <c r="GA119" s="416">
        <v>0</v>
      </c>
      <c r="GB119" s="315">
        <v>240243267.01909998</v>
      </c>
      <c r="GC119" s="313">
        <v>0</v>
      </c>
      <c r="GD119" s="315">
        <v>1264040620.1318002</v>
      </c>
      <c r="GE119" s="319">
        <v>0</v>
      </c>
      <c r="GF119" s="406">
        <v>1138691873.441</v>
      </c>
      <c r="GG119" s="424">
        <v>1277444000.0009999</v>
      </c>
      <c r="GH119" s="316">
        <v>1448584403.9229999</v>
      </c>
      <c r="GI119" s="313">
        <v>0</v>
      </c>
      <c r="GJ119" s="315">
        <v>0</v>
      </c>
      <c r="GK119" s="395">
        <v>1448584403.9229999</v>
      </c>
      <c r="GL119" s="320">
        <v>1041685053.7678001</v>
      </c>
      <c r="GM119" s="313">
        <v>0</v>
      </c>
      <c r="GN119" s="318">
        <v>304080839.39940017</v>
      </c>
      <c r="GO119" s="313">
        <v>0</v>
      </c>
      <c r="GP119" s="318">
        <v>1345765893.1672001</v>
      </c>
      <c r="GQ119" s="319">
        <v>0</v>
      </c>
      <c r="GR119" s="406">
        <v>1153445627.3918498</v>
      </c>
      <c r="GS119" s="424">
        <v>1419688999.9842999</v>
      </c>
      <c r="GT119" s="316">
        <v>1511939068.4463</v>
      </c>
      <c r="GU119" s="313">
        <v>0</v>
      </c>
      <c r="GV119" s="318">
        <v>20316825.447999999</v>
      </c>
      <c r="GW119" s="395">
        <v>1491622242.9983001</v>
      </c>
      <c r="GX119" s="320">
        <v>1025892158.4254999</v>
      </c>
      <c r="GY119" s="313">
        <v>68.776941564196633</v>
      </c>
      <c r="GZ119" s="318">
        <v>334802763.48379999</v>
      </c>
      <c r="HA119" s="313">
        <v>0</v>
      </c>
      <c r="HB119" s="318">
        <v>1360694921.9093003</v>
      </c>
      <c r="HC119" s="319">
        <v>91.222488019096332</v>
      </c>
      <c r="HD119" s="406">
        <v>1414751693.7709999</v>
      </c>
      <c r="HE119" s="424">
        <v>1135537990.6619999</v>
      </c>
      <c r="HF119" s="316">
        <v>1645910225.3219995</v>
      </c>
      <c r="HG119" s="313">
        <v>8.5815197859911247</v>
      </c>
      <c r="HH119" s="318">
        <v>2077116.031</v>
      </c>
      <c r="HI119" s="395">
        <v>1274543490.1999998</v>
      </c>
      <c r="HJ119" s="320">
        <v>1274543490.1999998</v>
      </c>
      <c r="HK119" s="313">
        <v>77.436999332734146</v>
      </c>
      <c r="HL119" s="318">
        <v>219466143.48300004</v>
      </c>
      <c r="HM119" s="313">
        <v>13.334028800997608</v>
      </c>
      <c r="HN119" s="318">
        <v>1494009633.6830001</v>
      </c>
      <c r="HO119" s="319">
        <v>90.771028133731761</v>
      </c>
      <c r="HP119" s="406">
        <v>1577509314.1625798</v>
      </c>
      <c r="HQ119" s="424">
        <v>1186801000</v>
      </c>
      <c r="HR119" s="316">
        <v>1652442744.0263484</v>
      </c>
      <c r="HS119" s="313">
        <v>8.0598149708990796</v>
      </c>
      <c r="HT119" s="318">
        <v>0</v>
      </c>
      <c r="HU119" s="395">
        <v>1652442744.0263484</v>
      </c>
      <c r="HV119" s="320">
        <v>1351716202.6616185</v>
      </c>
      <c r="HW119" s="313">
        <v>81.80109159897556</v>
      </c>
      <c r="HX119" s="318">
        <v>154316201.25995374</v>
      </c>
      <c r="HY119" s="313">
        <v>9.3386716010472028</v>
      </c>
      <c r="HZ119" s="318">
        <v>1506032403.9215722</v>
      </c>
      <c r="IA119" s="319">
        <v>91.139763200022756</v>
      </c>
      <c r="IB119" s="406">
        <v>1552784867.9595029</v>
      </c>
      <c r="IC119" s="424">
        <v>1395806000</v>
      </c>
      <c r="ID119" s="316">
        <v>1725168075.7469983</v>
      </c>
      <c r="IE119" s="313">
        <v>7.113961856286477</v>
      </c>
      <c r="IF119" s="318">
        <v>0</v>
      </c>
      <c r="IG119" s="395">
        <v>1725168075.7469983</v>
      </c>
      <c r="IH119" s="320">
        <v>1353735891.9167602</v>
      </c>
      <c r="II119" s="313">
        <v>78.469797288046394</v>
      </c>
      <c r="IJ119" s="318">
        <v>215737920.68262315</v>
      </c>
      <c r="IK119" s="313">
        <v>12.505327667230834</v>
      </c>
      <c r="IL119" s="318">
        <v>1569473812.5993834</v>
      </c>
      <c r="IM119" s="319">
        <v>90.975124955277224</v>
      </c>
      <c r="IN119" s="406">
        <v>0</v>
      </c>
      <c r="IO119" s="424">
        <v>0</v>
      </c>
      <c r="IP119" s="316">
        <v>0</v>
      </c>
      <c r="IQ119" s="313">
        <v>0</v>
      </c>
      <c r="IR119" s="318">
        <v>0</v>
      </c>
      <c r="IS119" s="395">
        <v>0</v>
      </c>
      <c r="IT119" s="320">
        <v>0</v>
      </c>
      <c r="IU119" s="313">
        <v>0</v>
      </c>
      <c r="IV119" s="318">
        <v>0</v>
      </c>
      <c r="IW119" s="313">
        <v>0</v>
      </c>
      <c r="IX119" s="318">
        <v>0</v>
      </c>
      <c r="IY119" s="319">
        <v>0</v>
      </c>
    </row>
    <row r="120" spans="1:259" ht="14.1" customHeight="1" x14ac:dyDescent="0.2">
      <c r="A120" s="202">
        <v>423</v>
      </c>
      <c r="B120" s="254" t="s">
        <v>259</v>
      </c>
      <c r="C120" s="241">
        <v>0</v>
      </c>
      <c r="D120" s="240">
        <v>0</v>
      </c>
      <c r="E120" s="241">
        <v>0</v>
      </c>
      <c r="F120" s="212">
        <v>0</v>
      </c>
      <c r="G120" s="367">
        <v>0</v>
      </c>
      <c r="H120" s="234">
        <v>0</v>
      </c>
      <c r="I120" s="256">
        <v>0</v>
      </c>
      <c r="J120" s="212">
        <v>0</v>
      </c>
      <c r="K120" s="256">
        <v>0</v>
      </c>
      <c r="L120" s="212">
        <v>0</v>
      </c>
      <c r="M120" s="256">
        <v>0</v>
      </c>
      <c r="N120" s="241">
        <v>0</v>
      </c>
      <c r="O120" s="262">
        <v>0</v>
      </c>
      <c r="P120" s="241">
        <v>0</v>
      </c>
      <c r="Q120" s="367">
        <v>0</v>
      </c>
      <c r="R120" s="234">
        <v>0</v>
      </c>
      <c r="S120" s="256">
        <v>0</v>
      </c>
      <c r="T120" s="212">
        <v>0</v>
      </c>
      <c r="U120" s="256">
        <v>0</v>
      </c>
      <c r="V120" s="212">
        <v>0</v>
      </c>
      <c r="W120" s="256">
        <v>0</v>
      </c>
      <c r="X120" s="241">
        <v>0</v>
      </c>
      <c r="Y120" s="262">
        <v>0</v>
      </c>
      <c r="Z120" s="241">
        <v>0</v>
      </c>
      <c r="AA120" s="367">
        <v>0</v>
      </c>
      <c r="AB120" s="234">
        <v>0</v>
      </c>
      <c r="AC120" s="256">
        <v>0</v>
      </c>
      <c r="AD120" s="212">
        <v>0</v>
      </c>
      <c r="AE120" s="256">
        <v>0</v>
      </c>
      <c r="AF120" s="212">
        <v>0</v>
      </c>
      <c r="AG120" s="256">
        <v>0</v>
      </c>
      <c r="AH120" s="241">
        <v>0</v>
      </c>
      <c r="AI120" s="262">
        <v>0</v>
      </c>
      <c r="AJ120" s="241">
        <v>0</v>
      </c>
      <c r="AK120" s="367">
        <v>0</v>
      </c>
      <c r="AL120" s="234">
        <v>0</v>
      </c>
      <c r="AM120" s="256">
        <v>0</v>
      </c>
      <c r="AN120" s="212">
        <v>0</v>
      </c>
      <c r="AO120" s="256">
        <v>0</v>
      </c>
      <c r="AP120" s="212">
        <v>0</v>
      </c>
      <c r="AQ120" s="256">
        <v>0</v>
      </c>
      <c r="AR120" s="241">
        <v>0</v>
      </c>
      <c r="AS120" s="262">
        <v>0</v>
      </c>
      <c r="AT120" s="241">
        <v>0</v>
      </c>
      <c r="AU120" s="367">
        <v>0</v>
      </c>
      <c r="AV120" s="234">
        <v>0</v>
      </c>
      <c r="AW120" s="256">
        <v>0</v>
      </c>
      <c r="AX120" s="212">
        <v>0</v>
      </c>
      <c r="AY120" s="256">
        <v>0</v>
      </c>
      <c r="AZ120" s="212">
        <v>0</v>
      </c>
      <c r="BA120" s="256">
        <v>0</v>
      </c>
      <c r="BB120" s="241">
        <v>0</v>
      </c>
      <c r="BC120" s="262">
        <v>0</v>
      </c>
      <c r="BD120" s="241">
        <v>0</v>
      </c>
      <c r="BE120" s="367">
        <v>0</v>
      </c>
      <c r="BF120" s="234">
        <v>0</v>
      </c>
      <c r="BG120" s="256">
        <v>0</v>
      </c>
      <c r="BH120" s="212">
        <v>0</v>
      </c>
      <c r="BI120" s="256">
        <v>0</v>
      </c>
      <c r="BJ120" s="212">
        <v>0</v>
      </c>
      <c r="BK120" s="256">
        <v>0</v>
      </c>
      <c r="BL120" s="241">
        <v>0</v>
      </c>
      <c r="BM120" s="262">
        <v>0</v>
      </c>
      <c r="BN120" s="241">
        <v>0</v>
      </c>
      <c r="BO120" s="367">
        <v>0</v>
      </c>
      <c r="BP120" s="234">
        <v>0</v>
      </c>
      <c r="BQ120" s="256" t="e">
        <v>#DIV/0!</v>
      </c>
      <c r="BR120" s="212">
        <v>0</v>
      </c>
      <c r="BS120" s="256" t="e">
        <v>#DIV/0!</v>
      </c>
      <c r="BT120" s="212">
        <v>0</v>
      </c>
      <c r="BU120" s="262" t="e">
        <v>#DIV/0!</v>
      </c>
      <c r="BV120" s="241">
        <v>0</v>
      </c>
      <c r="BW120" s="373">
        <v>0</v>
      </c>
      <c r="BX120" s="393">
        <v>0</v>
      </c>
      <c r="BY120" s="212">
        <v>0</v>
      </c>
      <c r="BZ120" s="269">
        <v>0</v>
      </c>
      <c r="CA120" s="212">
        <v>0</v>
      </c>
      <c r="CB120" s="242">
        <v>0</v>
      </c>
      <c r="CC120" s="234">
        <v>0</v>
      </c>
      <c r="CD120" s="269" t="e">
        <v>#DIV/0!</v>
      </c>
      <c r="CE120" s="212">
        <v>0</v>
      </c>
      <c r="CF120" s="269" t="e">
        <v>#DIV/0!</v>
      </c>
      <c r="CG120" s="212">
        <v>0</v>
      </c>
      <c r="CH120" s="274" t="e">
        <v>#DIV/0!</v>
      </c>
      <c r="CI120" s="241">
        <v>0</v>
      </c>
      <c r="CJ120" s="373">
        <v>0</v>
      </c>
      <c r="CK120" s="393">
        <v>0</v>
      </c>
      <c r="CL120" s="212">
        <v>0</v>
      </c>
      <c r="CM120" s="269">
        <v>0</v>
      </c>
      <c r="CN120" s="212">
        <v>0</v>
      </c>
      <c r="CO120" s="242">
        <v>0</v>
      </c>
      <c r="CP120" s="234">
        <v>0</v>
      </c>
      <c r="CQ120" s="269">
        <v>0</v>
      </c>
      <c r="CR120" s="212">
        <v>0</v>
      </c>
      <c r="CS120" s="269">
        <v>0</v>
      </c>
      <c r="CT120" s="212">
        <v>0</v>
      </c>
      <c r="CU120" s="274">
        <v>0</v>
      </c>
      <c r="CV120" s="241">
        <v>0</v>
      </c>
      <c r="CW120" s="373">
        <v>0</v>
      </c>
      <c r="CX120" s="393">
        <v>0</v>
      </c>
      <c r="CY120" s="212">
        <v>0</v>
      </c>
      <c r="CZ120" s="269">
        <v>0</v>
      </c>
      <c r="DA120" s="212">
        <v>0</v>
      </c>
      <c r="DB120" s="242">
        <v>0</v>
      </c>
      <c r="DC120" s="234">
        <v>0</v>
      </c>
      <c r="DD120" s="269">
        <v>0</v>
      </c>
      <c r="DE120" s="212">
        <v>0</v>
      </c>
      <c r="DF120" s="269">
        <v>0</v>
      </c>
      <c r="DG120" s="212">
        <v>0</v>
      </c>
      <c r="DH120" s="274">
        <v>0</v>
      </c>
      <c r="DI120" s="241">
        <v>0</v>
      </c>
      <c r="DJ120" s="373">
        <v>0</v>
      </c>
      <c r="DK120" s="393">
        <v>0</v>
      </c>
      <c r="DL120" s="212">
        <v>0</v>
      </c>
      <c r="DM120" s="269">
        <v>0</v>
      </c>
      <c r="DN120" s="212">
        <v>0</v>
      </c>
      <c r="DO120" s="242">
        <v>0</v>
      </c>
      <c r="DP120" s="234">
        <v>0</v>
      </c>
      <c r="DQ120" s="269">
        <v>0</v>
      </c>
      <c r="DR120" s="212">
        <v>0</v>
      </c>
      <c r="DS120" s="269">
        <v>0</v>
      </c>
      <c r="DT120" s="212">
        <v>0</v>
      </c>
      <c r="DU120" s="274">
        <v>0</v>
      </c>
      <c r="DV120" s="241">
        <v>0</v>
      </c>
      <c r="DW120" s="373">
        <v>0</v>
      </c>
      <c r="DX120" s="393">
        <v>0</v>
      </c>
      <c r="DY120" s="212">
        <v>0</v>
      </c>
      <c r="DZ120" s="269">
        <v>0</v>
      </c>
      <c r="EA120" s="212">
        <v>0</v>
      </c>
      <c r="EB120" s="242">
        <v>0</v>
      </c>
      <c r="EC120" s="234">
        <v>0</v>
      </c>
      <c r="ED120" s="269">
        <v>0</v>
      </c>
      <c r="EE120" s="212">
        <v>0</v>
      </c>
      <c r="EF120" s="269">
        <v>0</v>
      </c>
      <c r="EG120" s="212">
        <v>0</v>
      </c>
      <c r="EH120" s="274">
        <v>0</v>
      </c>
      <c r="EI120" s="241">
        <v>0</v>
      </c>
      <c r="EJ120" s="373">
        <v>0</v>
      </c>
      <c r="EK120" s="393">
        <v>0</v>
      </c>
      <c r="EL120" s="212">
        <v>0</v>
      </c>
      <c r="EM120" s="269">
        <v>0</v>
      </c>
      <c r="EN120" s="212">
        <v>0</v>
      </c>
      <c r="EO120" s="242">
        <v>0</v>
      </c>
      <c r="EP120" s="234">
        <v>0</v>
      </c>
      <c r="EQ120" s="269">
        <v>0</v>
      </c>
      <c r="ER120" s="212">
        <v>0</v>
      </c>
      <c r="ES120" s="269">
        <v>0</v>
      </c>
      <c r="ET120" s="212">
        <v>0</v>
      </c>
      <c r="EU120" s="274">
        <v>0</v>
      </c>
      <c r="EV120" s="397">
        <v>0</v>
      </c>
      <c r="EW120" s="419">
        <v>0</v>
      </c>
      <c r="EX120" s="239">
        <v>0</v>
      </c>
      <c r="EY120" s="257">
        <v>0</v>
      </c>
      <c r="EZ120" s="269">
        <v>0</v>
      </c>
      <c r="FA120" s="212">
        <v>0</v>
      </c>
      <c r="FB120" s="242">
        <v>0</v>
      </c>
      <c r="FC120" s="260">
        <v>0</v>
      </c>
      <c r="FD120" s="269">
        <v>0</v>
      </c>
      <c r="FE120" s="257">
        <v>0</v>
      </c>
      <c r="FF120" s="269">
        <v>0</v>
      </c>
      <c r="FG120" s="271">
        <v>0</v>
      </c>
      <c r="FH120" s="397">
        <v>0</v>
      </c>
      <c r="FI120" s="419">
        <v>0</v>
      </c>
      <c r="FJ120" s="239">
        <v>0</v>
      </c>
      <c r="FK120" s="257">
        <v>0</v>
      </c>
      <c r="FL120" s="269">
        <v>0</v>
      </c>
      <c r="FM120" s="212">
        <v>0</v>
      </c>
      <c r="FN120" s="242">
        <v>0</v>
      </c>
      <c r="FO120" s="260">
        <v>0</v>
      </c>
      <c r="FP120" s="269">
        <v>0</v>
      </c>
      <c r="FQ120" s="257">
        <v>0</v>
      </c>
      <c r="FR120" s="269">
        <v>0</v>
      </c>
      <c r="FS120" s="271">
        <v>0</v>
      </c>
      <c r="FT120" s="397">
        <v>0</v>
      </c>
      <c r="FU120" s="419">
        <v>0</v>
      </c>
      <c r="FV120" s="239">
        <v>0</v>
      </c>
      <c r="FW120" s="257">
        <v>0</v>
      </c>
      <c r="FX120" s="269">
        <v>0</v>
      </c>
      <c r="FY120" s="212">
        <v>0</v>
      </c>
      <c r="FZ120" s="427">
        <v>0</v>
      </c>
      <c r="GA120" s="260">
        <v>0</v>
      </c>
      <c r="GB120" s="269">
        <v>0</v>
      </c>
      <c r="GC120" s="257">
        <v>0</v>
      </c>
      <c r="GD120" s="269">
        <v>0</v>
      </c>
      <c r="GE120" s="271">
        <v>0</v>
      </c>
      <c r="GF120" s="397">
        <v>0</v>
      </c>
      <c r="GG120" s="419">
        <v>0</v>
      </c>
      <c r="GH120" s="239">
        <v>0</v>
      </c>
      <c r="GI120" s="257">
        <v>0</v>
      </c>
      <c r="GJ120" s="269">
        <v>0</v>
      </c>
      <c r="GK120" s="242">
        <v>0</v>
      </c>
      <c r="GL120" s="234">
        <v>0</v>
      </c>
      <c r="GM120" s="257">
        <v>0</v>
      </c>
      <c r="GN120" s="266">
        <v>0</v>
      </c>
      <c r="GO120" s="257">
        <v>0</v>
      </c>
      <c r="GP120" s="266">
        <v>0</v>
      </c>
      <c r="GQ120" s="271">
        <v>0</v>
      </c>
      <c r="GR120" s="397">
        <v>0</v>
      </c>
      <c r="GS120" s="419">
        <v>0</v>
      </c>
      <c r="GT120" s="239">
        <v>0</v>
      </c>
      <c r="GU120" s="257">
        <v>0</v>
      </c>
      <c r="GV120" s="266">
        <v>0</v>
      </c>
      <c r="GW120" s="242">
        <v>0</v>
      </c>
      <c r="GX120" s="234">
        <v>0</v>
      </c>
      <c r="GY120" s="257">
        <v>0</v>
      </c>
      <c r="GZ120" s="266">
        <v>0</v>
      </c>
      <c r="HA120" s="257">
        <v>0</v>
      </c>
      <c r="HB120" s="266">
        <v>0</v>
      </c>
      <c r="HC120" s="266">
        <v>0</v>
      </c>
      <c r="HD120" s="397">
        <v>0</v>
      </c>
      <c r="HE120" s="419">
        <v>0</v>
      </c>
      <c r="HF120" s="239">
        <v>0</v>
      </c>
      <c r="HG120" s="257">
        <v>0</v>
      </c>
      <c r="HH120" s="266">
        <v>0</v>
      </c>
      <c r="HI120" s="242">
        <v>0</v>
      </c>
      <c r="HJ120" s="234">
        <v>0</v>
      </c>
      <c r="HK120" s="257">
        <v>0</v>
      </c>
      <c r="HL120" s="266">
        <v>0</v>
      </c>
      <c r="HM120" s="257">
        <v>0</v>
      </c>
      <c r="HN120" s="266">
        <v>0</v>
      </c>
      <c r="HO120" s="271">
        <v>0</v>
      </c>
      <c r="HP120" s="397">
        <v>0</v>
      </c>
      <c r="HQ120" s="419">
        <v>0</v>
      </c>
      <c r="HR120" s="239">
        <v>0</v>
      </c>
      <c r="HS120" s="257">
        <v>0</v>
      </c>
      <c r="HT120" s="266">
        <v>0</v>
      </c>
      <c r="HU120" s="242">
        <v>0</v>
      </c>
      <c r="HV120" s="234">
        <v>0</v>
      </c>
      <c r="HW120" s="257">
        <v>0</v>
      </c>
      <c r="HX120" s="266">
        <v>0</v>
      </c>
      <c r="HY120" s="257">
        <v>0</v>
      </c>
      <c r="HZ120" s="266">
        <v>0</v>
      </c>
      <c r="IA120" s="271">
        <v>0</v>
      </c>
      <c r="IB120" s="397">
        <v>0</v>
      </c>
      <c r="IC120" s="419">
        <v>0</v>
      </c>
      <c r="ID120" s="239">
        <v>0</v>
      </c>
      <c r="IE120" s="257">
        <v>0</v>
      </c>
      <c r="IF120" s="266">
        <v>0</v>
      </c>
      <c r="IG120" s="242">
        <v>0</v>
      </c>
      <c r="IH120" s="234">
        <v>0</v>
      </c>
      <c r="II120" s="257">
        <v>0</v>
      </c>
      <c r="IJ120" s="266">
        <v>0</v>
      </c>
      <c r="IK120" s="257">
        <v>0</v>
      </c>
      <c r="IL120" s="266">
        <v>0</v>
      </c>
      <c r="IM120" s="271">
        <v>0</v>
      </c>
      <c r="IN120" s="397">
        <v>287301560.125</v>
      </c>
      <c r="IO120" s="419">
        <v>0</v>
      </c>
      <c r="IP120" s="239">
        <v>408020210.27399999</v>
      </c>
      <c r="IQ120" s="257">
        <v>1.8883468567244865</v>
      </c>
      <c r="IR120" s="266">
        <v>0</v>
      </c>
      <c r="IS120" s="242">
        <v>408020210.27399999</v>
      </c>
      <c r="IT120" s="234">
        <v>252369301.40900001</v>
      </c>
      <c r="IU120" s="257">
        <v>61.852157087886674</v>
      </c>
      <c r="IV120" s="266">
        <v>59028415.140000015</v>
      </c>
      <c r="IW120" s="257">
        <v>14.46703218459702</v>
      </c>
      <c r="IX120" s="266">
        <v>311397716.54900002</v>
      </c>
      <c r="IY120" s="271">
        <v>76.319189272483698</v>
      </c>
    </row>
    <row r="121" spans="1:259" ht="14.1" customHeight="1" x14ac:dyDescent="0.2">
      <c r="A121" s="202">
        <v>424</v>
      </c>
      <c r="B121" s="254" t="s">
        <v>260</v>
      </c>
      <c r="C121" s="241">
        <v>0</v>
      </c>
      <c r="D121" s="240">
        <v>0</v>
      </c>
      <c r="E121" s="241">
        <v>0</v>
      </c>
      <c r="F121" s="212">
        <v>0</v>
      </c>
      <c r="G121" s="367">
        <v>0</v>
      </c>
      <c r="H121" s="234">
        <v>0</v>
      </c>
      <c r="I121" s="256">
        <v>0</v>
      </c>
      <c r="J121" s="212">
        <v>0</v>
      </c>
      <c r="K121" s="256">
        <v>0</v>
      </c>
      <c r="L121" s="212">
        <v>0</v>
      </c>
      <c r="M121" s="256">
        <v>0</v>
      </c>
      <c r="N121" s="241">
        <v>0</v>
      </c>
      <c r="O121" s="262">
        <v>0</v>
      </c>
      <c r="P121" s="241">
        <v>0</v>
      </c>
      <c r="Q121" s="367">
        <v>0</v>
      </c>
      <c r="R121" s="234">
        <v>0</v>
      </c>
      <c r="S121" s="256">
        <v>0</v>
      </c>
      <c r="T121" s="212">
        <v>0</v>
      </c>
      <c r="U121" s="256">
        <v>0</v>
      </c>
      <c r="V121" s="212">
        <v>0</v>
      </c>
      <c r="W121" s="256">
        <v>0</v>
      </c>
      <c r="X121" s="241">
        <v>0</v>
      </c>
      <c r="Y121" s="262">
        <v>0</v>
      </c>
      <c r="Z121" s="241">
        <v>0</v>
      </c>
      <c r="AA121" s="367">
        <v>0</v>
      </c>
      <c r="AB121" s="234">
        <v>0</v>
      </c>
      <c r="AC121" s="256">
        <v>0</v>
      </c>
      <c r="AD121" s="212">
        <v>0</v>
      </c>
      <c r="AE121" s="256">
        <v>0</v>
      </c>
      <c r="AF121" s="212">
        <v>0</v>
      </c>
      <c r="AG121" s="256">
        <v>0</v>
      </c>
      <c r="AH121" s="241">
        <v>0</v>
      </c>
      <c r="AI121" s="262">
        <v>0</v>
      </c>
      <c r="AJ121" s="241">
        <v>0</v>
      </c>
      <c r="AK121" s="367">
        <v>0</v>
      </c>
      <c r="AL121" s="234">
        <v>0</v>
      </c>
      <c r="AM121" s="256">
        <v>0</v>
      </c>
      <c r="AN121" s="212">
        <v>0</v>
      </c>
      <c r="AO121" s="256">
        <v>0</v>
      </c>
      <c r="AP121" s="212">
        <v>0</v>
      </c>
      <c r="AQ121" s="256">
        <v>0</v>
      </c>
      <c r="AR121" s="241">
        <v>0</v>
      </c>
      <c r="AS121" s="262">
        <v>0</v>
      </c>
      <c r="AT121" s="241">
        <v>0</v>
      </c>
      <c r="AU121" s="367">
        <v>0</v>
      </c>
      <c r="AV121" s="234">
        <v>0</v>
      </c>
      <c r="AW121" s="256">
        <v>0</v>
      </c>
      <c r="AX121" s="212">
        <v>0</v>
      </c>
      <c r="AY121" s="256">
        <v>0</v>
      </c>
      <c r="AZ121" s="212">
        <v>0</v>
      </c>
      <c r="BA121" s="256">
        <v>0</v>
      </c>
      <c r="BB121" s="241">
        <v>0</v>
      </c>
      <c r="BC121" s="262">
        <v>0</v>
      </c>
      <c r="BD121" s="241">
        <v>0</v>
      </c>
      <c r="BE121" s="367">
        <v>0</v>
      </c>
      <c r="BF121" s="234">
        <v>0</v>
      </c>
      <c r="BG121" s="256">
        <v>0</v>
      </c>
      <c r="BH121" s="212">
        <v>0</v>
      </c>
      <c r="BI121" s="256">
        <v>0</v>
      </c>
      <c r="BJ121" s="212">
        <v>0</v>
      </c>
      <c r="BK121" s="256">
        <v>0</v>
      </c>
      <c r="BL121" s="241">
        <v>0</v>
      </c>
      <c r="BM121" s="262">
        <v>0</v>
      </c>
      <c r="BN121" s="241">
        <v>0</v>
      </c>
      <c r="BO121" s="367">
        <v>0</v>
      </c>
      <c r="BP121" s="234">
        <v>0</v>
      </c>
      <c r="BQ121" s="256" t="e">
        <v>#DIV/0!</v>
      </c>
      <c r="BR121" s="212">
        <v>0</v>
      </c>
      <c r="BS121" s="256" t="e">
        <v>#DIV/0!</v>
      </c>
      <c r="BT121" s="212">
        <v>0</v>
      </c>
      <c r="BU121" s="262" t="e">
        <v>#DIV/0!</v>
      </c>
      <c r="BV121" s="241">
        <v>0</v>
      </c>
      <c r="BW121" s="373">
        <v>0</v>
      </c>
      <c r="BX121" s="393">
        <v>0</v>
      </c>
      <c r="BY121" s="212">
        <v>0</v>
      </c>
      <c r="BZ121" s="269">
        <v>0</v>
      </c>
      <c r="CA121" s="212">
        <v>0</v>
      </c>
      <c r="CB121" s="242">
        <v>0</v>
      </c>
      <c r="CC121" s="234">
        <v>0</v>
      </c>
      <c r="CD121" s="269" t="e">
        <v>#DIV/0!</v>
      </c>
      <c r="CE121" s="212">
        <v>0</v>
      </c>
      <c r="CF121" s="269" t="e">
        <v>#DIV/0!</v>
      </c>
      <c r="CG121" s="212">
        <v>0</v>
      </c>
      <c r="CH121" s="274" t="e">
        <v>#DIV/0!</v>
      </c>
      <c r="CI121" s="241">
        <v>0</v>
      </c>
      <c r="CJ121" s="373">
        <v>0</v>
      </c>
      <c r="CK121" s="393">
        <v>0</v>
      </c>
      <c r="CL121" s="212">
        <v>0</v>
      </c>
      <c r="CM121" s="269">
        <v>0</v>
      </c>
      <c r="CN121" s="212">
        <v>0</v>
      </c>
      <c r="CO121" s="242">
        <v>0</v>
      </c>
      <c r="CP121" s="234">
        <v>0</v>
      </c>
      <c r="CQ121" s="269">
        <v>0</v>
      </c>
      <c r="CR121" s="212">
        <v>0</v>
      </c>
      <c r="CS121" s="269">
        <v>0</v>
      </c>
      <c r="CT121" s="212">
        <v>0</v>
      </c>
      <c r="CU121" s="274">
        <v>0</v>
      </c>
      <c r="CV121" s="241">
        <v>0</v>
      </c>
      <c r="CW121" s="373">
        <v>0</v>
      </c>
      <c r="CX121" s="393">
        <v>0</v>
      </c>
      <c r="CY121" s="212">
        <v>0</v>
      </c>
      <c r="CZ121" s="269">
        <v>0</v>
      </c>
      <c r="DA121" s="212">
        <v>0</v>
      </c>
      <c r="DB121" s="242">
        <v>0</v>
      </c>
      <c r="DC121" s="234">
        <v>0</v>
      </c>
      <c r="DD121" s="269">
        <v>0</v>
      </c>
      <c r="DE121" s="212">
        <v>0</v>
      </c>
      <c r="DF121" s="269">
        <v>0</v>
      </c>
      <c r="DG121" s="212">
        <v>0</v>
      </c>
      <c r="DH121" s="274">
        <v>0</v>
      </c>
      <c r="DI121" s="241">
        <v>0</v>
      </c>
      <c r="DJ121" s="373">
        <v>0</v>
      </c>
      <c r="DK121" s="393">
        <v>0</v>
      </c>
      <c r="DL121" s="212">
        <v>0</v>
      </c>
      <c r="DM121" s="269">
        <v>0</v>
      </c>
      <c r="DN121" s="212">
        <v>0</v>
      </c>
      <c r="DO121" s="242">
        <v>0</v>
      </c>
      <c r="DP121" s="234">
        <v>0</v>
      </c>
      <c r="DQ121" s="269">
        <v>0</v>
      </c>
      <c r="DR121" s="212">
        <v>0</v>
      </c>
      <c r="DS121" s="269">
        <v>0</v>
      </c>
      <c r="DT121" s="212">
        <v>0</v>
      </c>
      <c r="DU121" s="274">
        <v>0</v>
      </c>
      <c r="DV121" s="241">
        <v>0</v>
      </c>
      <c r="DW121" s="373">
        <v>0</v>
      </c>
      <c r="DX121" s="393">
        <v>0</v>
      </c>
      <c r="DY121" s="212">
        <v>0</v>
      </c>
      <c r="DZ121" s="269">
        <v>0</v>
      </c>
      <c r="EA121" s="212">
        <v>0</v>
      </c>
      <c r="EB121" s="242">
        <v>0</v>
      </c>
      <c r="EC121" s="234">
        <v>0</v>
      </c>
      <c r="ED121" s="269">
        <v>0</v>
      </c>
      <c r="EE121" s="212">
        <v>0</v>
      </c>
      <c r="EF121" s="269">
        <v>0</v>
      </c>
      <c r="EG121" s="212">
        <v>0</v>
      </c>
      <c r="EH121" s="274">
        <v>0</v>
      </c>
      <c r="EI121" s="241">
        <v>0</v>
      </c>
      <c r="EJ121" s="373">
        <v>0</v>
      </c>
      <c r="EK121" s="393">
        <v>0</v>
      </c>
      <c r="EL121" s="212">
        <v>0</v>
      </c>
      <c r="EM121" s="269">
        <v>0</v>
      </c>
      <c r="EN121" s="212">
        <v>0</v>
      </c>
      <c r="EO121" s="242">
        <v>0</v>
      </c>
      <c r="EP121" s="234">
        <v>0</v>
      </c>
      <c r="EQ121" s="269">
        <v>0</v>
      </c>
      <c r="ER121" s="212">
        <v>0</v>
      </c>
      <c r="ES121" s="269">
        <v>0</v>
      </c>
      <c r="ET121" s="212">
        <v>0</v>
      </c>
      <c r="EU121" s="274">
        <v>0</v>
      </c>
      <c r="EV121" s="397">
        <v>0</v>
      </c>
      <c r="EW121" s="419">
        <v>0</v>
      </c>
      <c r="EX121" s="239">
        <v>0</v>
      </c>
      <c r="EY121" s="257">
        <v>0</v>
      </c>
      <c r="EZ121" s="269">
        <v>0</v>
      </c>
      <c r="FA121" s="212">
        <v>0</v>
      </c>
      <c r="FB121" s="242">
        <v>0</v>
      </c>
      <c r="FC121" s="260">
        <v>0</v>
      </c>
      <c r="FD121" s="269">
        <v>0</v>
      </c>
      <c r="FE121" s="257">
        <v>0</v>
      </c>
      <c r="FF121" s="269">
        <v>0</v>
      </c>
      <c r="FG121" s="271">
        <v>0</v>
      </c>
      <c r="FH121" s="397">
        <v>0</v>
      </c>
      <c r="FI121" s="419">
        <v>0</v>
      </c>
      <c r="FJ121" s="239">
        <v>0</v>
      </c>
      <c r="FK121" s="257">
        <v>0</v>
      </c>
      <c r="FL121" s="269">
        <v>0</v>
      </c>
      <c r="FM121" s="212">
        <v>0</v>
      </c>
      <c r="FN121" s="242">
        <v>0</v>
      </c>
      <c r="FO121" s="260">
        <v>0</v>
      </c>
      <c r="FP121" s="269">
        <v>0</v>
      </c>
      <c r="FQ121" s="257">
        <v>0</v>
      </c>
      <c r="FR121" s="269">
        <v>0</v>
      </c>
      <c r="FS121" s="271">
        <v>0</v>
      </c>
      <c r="FT121" s="397">
        <v>0</v>
      </c>
      <c r="FU121" s="419">
        <v>0</v>
      </c>
      <c r="FV121" s="239">
        <v>0</v>
      </c>
      <c r="FW121" s="257">
        <v>0</v>
      </c>
      <c r="FX121" s="269">
        <v>0</v>
      </c>
      <c r="FY121" s="212">
        <v>0</v>
      </c>
      <c r="FZ121" s="427">
        <v>0</v>
      </c>
      <c r="GA121" s="260">
        <v>0</v>
      </c>
      <c r="GB121" s="269">
        <v>0</v>
      </c>
      <c r="GC121" s="257">
        <v>0</v>
      </c>
      <c r="GD121" s="269">
        <v>0</v>
      </c>
      <c r="GE121" s="271">
        <v>0</v>
      </c>
      <c r="GF121" s="397">
        <v>0</v>
      </c>
      <c r="GG121" s="419">
        <v>0</v>
      </c>
      <c r="GH121" s="239">
        <v>0</v>
      </c>
      <c r="GI121" s="257">
        <v>0</v>
      </c>
      <c r="GJ121" s="269">
        <v>0</v>
      </c>
      <c r="GK121" s="242">
        <v>0</v>
      </c>
      <c r="GL121" s="234">
        <v>0</v>
      </c>
      <c r="GM121" s="257">
        <v>0</v>
      </c>
      <c r="GN121" s="266">
        <v>0</v>
      </c>
      <c r="GO121" s="257">
        <v>0</v>
      </c>
      <c r="GP121" s="266">
        <v>0</v>
      </c>
      <c r="GQ121" s="271">
        <v>0</v>
      </c>
      <c r="GR121" s="397">
        <v>0</v>
      </c>
      <c r="GS121" s="419">
        <v>0</v>
      </c>
      <c r="GT121" s="239">
        <v>0</v>
      </c>
      <c r="GU121" s="257">
        <v>0</v>
      </c>
      <c r="GV121" s="266">
        <v>0</v>
      </c>
      <c r="GW121" s="242">
        <v>0</v>
      </c>
      <c r="GX121" s="234">
        <v>0</v>
      </c>
      <c r="GY121" s="257">
        <v>0</v>
      </c>
      <c r="GZ121" s="266">
        <v>0</v>
      </c>
      <c r="HA121" s="257">
        <v>0</v>
      </c>
      <c r="HB121" s="266">
        <v>0</v>
      </c>
      <c r="HC121" s="271">
        <v>0</v>
      </c>
      <c r="HD121" s="397">
        <v>0</v>
      </c>
      <c r="HE121" s="419">
        <v>0</v>
      </c>
      <c r="HF121" s="239">
        <v>0</v>
      </c>
      <c r="HG121" s="257">
        <v>0</v>
      </c>
      <c r="HH121" s="266">
        <v>0</v>
      </c>
      <c r="HI121" s="242">
        <v>0</v>
      </c>
      <c r="HJ121" s="234">
        <v>0</v>
      </c>
      <c r="HK121" s="257">
        <v>0</v>
      </c>
      <c r="HL121" s="266">
        <v>0</v>
      </c>
      <c r="HM121" s="257">
        <v>0</v>
      </c>
      <c r="HN121" s="266">
        <v>0</v>
      </c>
      <c r="HO121" s="271">
        <v>0</v>
      </c>
      <c r="HP121" s="397">
        <v>0</v>
      </c>
      <c r="HQ121" s="419">
        <v>0</v>
      </c>
      <c r="HR121" s="239">
        <v>0</v>
      </c>
      <c r="HS121" s="257">
        <v>0</v>
      </c>
      <c r="HT121" s="266">
        <v>0</v>
      </c>
      <c r="HU121" s="242">
        <v>0</v>
      </c>
      <c r="HV121" s="234">
        <v>0</v>
      </c>
      <c r="HW121" s="257">
        <v>0</v>
      </c>
      <c r="HX121" s="266">
        <v>0</v>
      </c>
      <c r="HY121" s="257">
        <v>0</v>
      </c>
      <c r="HZ121" s="266">
        <v>0</v>
      </c>
      <c r="IA121" s="271">
        <v>0</v>
      </c>
      <c r="IB121" s="397">
        <v>0</v>
      </c>
      <c r="IC121" s="419">
        <v>0</v>
      </c>
      <c r="ID121" s="239">
        <v>0</v>
      </c>
      <c r="IE121" s="257">
        <v>0</v>
      </c>
      <c r="IF121" s="266">
        <v>0</v>
      </c>
      <c r="IG121" s="242">
        <v>0</v>
      </c>
      <c r="IH121" s="234">
        <v>0</v>
      </c>
      <c r="II121" s="257">
        <v>0</v>
      </c>
      <c r="IJ121" s="266">
        <v>0</v>
      </c>
      <c r="IK121" s="257">
        <v>0</v>
      </c>
      <c r="IL121" s="266">
        <v>0</v>
      </c>
      <c r="IM121" s="271">
        <v>0</v>
      </c>
      <c r="IN121" s="397">
        <v>223336703.65800002</v>
      </c>
      <c r="IO121" s="419">
        <v>0</v>
      </c>
      <c r="IP121" s="239">
        <v>459212564.56600004</v>
      </c>
      <c r="IQ121" s="257">
        <v>2.1252687514774649</v>
      </c>
      <c r="IR121" s="266">
        <v>0</v>
      </c>
      <c r="IS121" s="242">
        <v>459212564.56600004</v>
      </c>
      <c r="IT121" s="234">
        <v>243241913.778</v>
      </c>
      <c r="IU121" s="257">
        <v>52.969350698817863</v>
      </c>
      <c r="IV121" s="266">
        <v>64397308.758999944</v>
      </c>
      <c r="IW121" s="257">
        <v>14.023420465392009</v>
      </c>
      <c r="IX121" s="266">
        <v>307639222.53699994</v>
      </c>
      <c r="IY121" s="271">
        <v>66.99277116420987</v>
      </c>
    </row>
    <row r="122" spans="1:259" ht="14.1" customHeight="1" x14ac:dyDescent="0.2">
      <c r="A122" s="202">
        <v>425</v>
      </c>
      <c r="B122" s="254" t="s">
        <v>261</v>
      </c>
      <c r="C122" s="241">
        <v>0</v>
      </c>
      <c r="D122" s="240">
        <v>0</v>
      </c>
      <c r="E122" s="241">
        <v>0</v>
      </c>
      <c r="F122" s="212">
        <v>0</v>
      </c>
      <c r="G122" s="367">
        <v>0</v>
      </c>
      <c r="H122" s="234">
        <v>0</v>
      </c>
      <c r="I122" s="256">
        <v>0</v>
      </c>
      <c r="J122" s="212">
        <v>0</v>
      </c>
      <c r="K122" s="256">
        <v>0</v>
      </c>
      <c r="L122" s="212">
        <v>0</v>
      </c>
      <c r="M122" s="256">
        <v>0</v>
      </c>
      <c r="N122" s="241">
        <v>0</v>
      </c>
      <c r="O122" s="262">
        <v>0</v>
      </c>
      <c r="P122" s="241">
        <v>0</v>
      </c>
      <c r="Q122" s="367">
        <v>0</v>
      </c>
      <c r="R122" s="234">
        <v>0</v>
      </c>
      <c r="S122" s="256">
        <v>0</v>
      </c>
      <c r="T122" s="212">
        <v>0</v>
      </c>
      <c r="U122" s="256">
        <v>0</v>
      </c>
      <c r="V122" s="212">
        <v>0</v>
      </c>
      <c r="W122" s="256">
        <v>0</v>
      </c>
      <c r="X122" s="241">
        <v>0</v>
      </c>
      <c r="Y122" s="262">
        <v>0</v>
      </c>
      <c r="Z122" s="241">
        <v>0</v>
      </c>
      <c r="AA122" s="367">
        <v>0</v>
      </c>
      <c r="AB122" s="234">
        <v>0</v>
      </c>
      <c r="AC122" s="256">
        <v>0</v>
      </c>
      <c r="AD122" s="212">
        <v>0</v>
      </c>
      <c r="AE122" s="256">
        <v>0</v>
      </c>
      <c r="AF122" s="212">
        <v>0</v>
      </c>
      <c r="AG122" s="256">
        <v>0</v>
      </c>
      <c r="AH122" s="241">
        <v>0</v>
      </c>
      <c r="AI122" s="262">
        <v>0</v>
      </c>
      <c r="AJ122" s="241">
        <v>0</v>
      </c>
      <c r="AK122" s="367">
        <v>0</v>
      </c>
      <c r="AL122" s="234">
        <v>0</v>
      </c>
      <c r="AM122" s="256">
        <v>0</v>
      </c>
      <c r="AN122" s="212">
        <v>0</v>
      </c>
      <c r="AO122" s="256">
        <v>0</v>
      </c>
      <c r="AP122" s="212">
        <v>0</v>
      </c>
      <c r="AQ122" s="256">
        <v>0</v>
      </c>
      <c r="AR122" s="241">
        <v>0</v>
      </c>
      <c r="AS122" s="262">
        <v>0</v>
      </c>
      <c r="AT122" s="241">
        <v>0</v>
      </c>
      <c r="AU122" s="367">
        <v>0</v>
      </c>
      <c r="AV122" s="234">
        <v>0</v>
      </c>
      <c r="AW122" s="256">
        <v>0</v>
      </c>
      <c r="AX122" s="212">
        <v>0</v>
      </c>
      <c r="AY122" s="256">
        <v>0</v>
      </c>
      <c r="AZ122" s="212">
        <v>0</v>
      </c>
      <c r="BA122" s="256">
        <v>0</v>
      </c>
      <c r="BB122" s="241">
        <v>0</v>
      </c>
      <c r="BC122" s="262">
        <v>0</v>
      </c>
      <c r="BD122" s="241">
        <v>0</v>
      </c>
      <c r="BE122" s="367">
        <v>0</v>
      </c>
      <c r="BF122" s="234">
        <v>0</v>
      </c>
      <c r="BG122" s="256">
        <v>0</v>
      </c>
      <c r="BH122" s="212">
        <v>0</v>
      </c>
      <c r="BI122" s="256">
        <v>0</v>
      </c>
      <c r="BJ122" s="212">
        <v>0</v>
      </c>
      <c r="BK122" s="256">
        <v>0</v>
      </c>
      <c r="BL122" s="241">
        <v>0</v>
      </c>
      <c r="BM122" s="262">
        <v>0</v>
      </c>
      <c r="BN122" s="241">
        <v>0</v>
      </c>
      <c r="BO122" s="367">
        <v>0</v>
      </c>
      <c r="BP122" s="234">
        <v>0</v>
      </c>
      <c r="BQ122" s="256" t="e">
        <v>#DIV/0!</v>
      </c>
      <c r="BR122" s="212">
        <v>0</v>
      </c>
      <c r="BS122" s="256" t="e">
        <v>#DIV/0!</v>
      </c>
      <c r="BT122" s="212">
        <v>0</v>
      </c>
      <c r="BU122" s="262" t="e">
        <v>#DIV/0!</v>
      </c>
      <c r="BV122" s="241">
        <v>0</v>
      </c>
      <c r="BW122" s="373">
        <v>0</v>
      </c>
      <c r="BX122" s="393">
        <v>0</v>
      </c>
      <c r="BY122" s="212">
        <v>0</v>
      </c>
      <c r="BZ122" s="269">
        <v>0</v>
      </c>
      <c r="CA122" s="212">
        <v>0</v>
      </c>
      <c r="CB122" s="242">
        <v>0</v>
      </c>
      <c r="CC122" s="234">
        <v>0</v>
      </c>
      <c r="CD122" s="269" t="e">
        <v>#DIV/0!</v>
      </c>
      <c r="CE122" s="212">
        <v>0</v>
      </c>
      <c r="CF122" s="269" t="e">
        <v>#DIV/0!</v>
      </c>
      <c r="CG122" s="212">
        <v>0</v>
      </c>
      <c r="CH122" s="274" t="e">
        <v>#DIV/0!</v>
      </c>
      <c r="CI122" s="241">
        <v>0</v>
      </c>
      <c r="CJ122" s="373">
        <v>0</v>
      </c>
      <c r="CK122" s="393">
        <v>0</v>
      </c>
      <c r="CL122" s="212">
        <v>0</v>
      </c>
      <c r="CM122" s="269">
        <v>0</v>
      </c>
      <c r="CN122" s="212">
        <v>0</v>
      </c>
      <c r="CO122" s="242">
        <v>0</v>
      </c>
      <c r="CP122" s="234">
        <v>0</v>
      </c>
      <c r="CQ122" s="269">
        <v>0</v>
      </c>
      <c r="CR122" s="212">
        <v>0</v>
      </c>
      <c r="CS122" s="269">
        <v>0</v>
      </c>
      <c r="CT122" s="212">
        <v>0</v>
      </c>
      <c r="CU122" s="274">
        <v>0</v>
      </c>
      <c r="CV122" s="241">
        <v>0</v>
      </c>
      <c r="CW122" s="373">
        <v>0</v>
      </c>
      <c r="CX122" s="393">
        <v>0</v>
      </c>
      <c r="CY122" s="212">
        <v>0</v>
      </c>
      <c r="CZ122" s="269">
        <v>0</v>
      </c>
      <c r="DA122" s="212">
        <v>0</v>
      </c>
      <c r="DB122" s="242">
        <v>0</v>
      </c>
      <c r="DC122" s="234">
        <v>0</v>
      </c>
      <c r="DD122" s="269">
        <v>0</v>
      </c>
      <c r="DE122" s="212">
        <v>0</v>
      </c>
      <c r="DF122" s="269">
        <v>0</v>
      </c>
      <c r="DG122" s="212">
        <v>0</v>
      </c>
      <c r="DH122" s="274">
        <v>0</v>
      </c>
      <c r="DI122" s="241">
        <v>0</v>
      </c>
      <c r="DJ122" s="373">
        <v>0</v>
      </c>
      <c r="DK122" s="393">
        <v>0</v>
      </c>
      <c r="DL122" s="212">
        <v>0</v>
      </c>
      <c r="DM122" s="269">
        <v>0</v>
      </c>
      <c r="DN122" s="212">
        <v>0</v>
      </c>
      <c r="DO122" s="242">
        <v>0</v>
      </c>
      <c r="DP122" s="234">
        <v>0</v>
      </c>
      <c r="DQ122" s="269">
        <v>0</v>
      </c>
      <c r="DR122" s="212">
        <v>0</v>
      </c>
      <c r="DS122" s="269">
        <v>0</v>
      </c>
      <c r="DT122" s="212">
        <v>0</v>
      </c>
      <c r="DU122" s="274">
        <v>0</v>
      </c>
      <c r="DV122" s="241">
        <v>0</v>
      </c>
      <c r="DW122" s="373">
        <v>0</v>
      </c>
      <c r="DX122" s="393">
        <v>0</v>
      </c>
      <c r="DY122" s="212">
        <v>0</v>
      </c>
      <c r="DZ122" s="269">
        <v>0</v>
      </c>
      <c r="EA122" s="212">
        <v>0</v>
      </c>
      <c r="EB122" s="242">
        <v>0</v>
      </c>
      <c r="EC122" s="234">
        <v>0</v>
      </c>
      <c r="ED122" s="269">
        <v>0</v>
      </c>
      <c r="EE122" s="212">
        <v>0</v>
      </c>
      <c r="EF122" s="269">
        <v>0</v>
      </c>
      <c r="EG122" s="212">
        <v>0</v>
      </c>
      <c r="EH122" s="274">
        <v>0</v>
      </c>
      <c r="EI122" s="241">
        <v>0</v>
      </c>
      <c r="EJ122" s="373">
        <v>0</v>
      </c>
      <c r="EK122" s="393">
        <v>0</v>
      </c>
      <c r="EL122" s="212">
        <v>0</v>
      </c>
      <c r="EM122" s="269">
        <v>0</v>
      </c>
      <c r="EN122" s="212">
        <v>0</v>
      </c>
      <c r="EO122" s="242">
        <v>0</v>
      </c>
      <c r="EP122" s="234">
        <v>0</v>
      </c>
      <c r="EQ122" s="269">
        <v>0</v>
      </c>
      <c r="ER122" s="212">
        <v>0</v>
      </c>
      <c r="ES122" s="269">
        <v>0</v>
      </c>
      <c r="ET122" s="212">
        <v>0</v>
      </c>
      <c r="EU122" s="274">
        <v>0</v>
      </c>
      <c r="EV122" s="397">
        <v>0</v>
      </c>
      <c r="EW122" s="419">
        <v>0</v>
      </c>
      <c r="EX122" s="239">
        <v>0</v>
      </c>
      <c r="EY122" s="257">
        <v>0</v>
      </c>
      <c r="EZ122" s="269">
        <v>0</v>
      </c>
      <c r="FA122" s="212">
        <v>0</v>
      </c>
      <c r="FB122" s="242">
        <v>0</v>
      </c>
      <c r="FC122" s="260">
        <v>0</v>
      </c>
      <c r="FD122" s="269">
        <v>0</v>
      </c>
      <c r="FE122" s="257">
        <v>0</v>
      </c>
      <c r="FF122" s="269">
        <v>0</v>
      </c>
      <c r="FG122" s="271">
        <v>0</v>
      </c>
      <c r="FH122" s="397">
        <v>0</v>
      </c>
      <c r="FI122" s="419">
        <v>0</v>
      </c>
      <c r="FJ122" s="239">
        <v>0</v>
      </c>
      <c r="FK122" s="257">
        <v>0</v>
      </c>
      <c r="FL122" s="269">
        <v>0</v>
      </c>
      <c r="FM122" s="212">
        <v>0</v>
      </c>
      <c r="FN122" s="242">
        <v>0</v>
      </c>
      <c r="FO122" s="260">
        <v>0</v>
      </c>
      <c r="FP122" s="269">
        <v>0</v>
      </c>
      <c r="FQ122" s="257">
        <v>0</v>
      </c>
      <c r="FR122" s="269">
        <v>0</v>
      </c>
      <c r="FS122" s="271">
        <v>0</v>
      </c>
      <c r="FT122" s="397">
        <v>0</v>
      </c>
      <c r="FU122" s="419">
        <v>0</v>
      </c>
      <c r="FV122" s="239">
        <v>0</v>
      </c>
      <c r="FW122" s="257">
        <v>0</v>
      </c>
      <c r="FX122" s="269">
        <v>0</v>
      </c>
      <c r="FY122" s="212">
        <v>0</v>
      </c>
      <c r="FZ122" s="427">
        <v>0</v>
      </c>
      <c r="GA122" s="260">
        <v>0</v>
      </c>
      <c r="GB122" s="269">
        <v>0</v>
      </c>
      <c r="GC122" s="257">
        <v>0</v>
      </c>
      <c r="GD122" s="269">
        <v>0</v>
      </c>
      <c r="GE122" s="271">
        <v>0</v>
      </c>
      <c r="GF122" s="397">
        <v>0</v>
      </c>
      <c r="GG122" s="419">
        <v>0</v>
      </c>
      <c r="GH122" s="239">
        <v>0</v>
      </c>
      <c r="GI122" s="257">
        <v>0</v>
      </c>
      <c r="GJ122" s="269">
        <v>0</v>
      </c>
      <c r="GK122" s="242">
        <v>0</v>
      </c>
      <c r="GL122" s="234">
        <v>0</v>
      </c>
      <c r="GM122" s="257">
        <v>0</v>
      </c>
      <c r="GN122" s="266">
        <v>0</v>
      </c>
      <c r="GO122" s="257">
        <v>0</v>
      </c>
      <c r="GP122" s="266">
        <v>0</v>
      </c>
      <c r="GQ122" s="271">
        <v>0</v>
      </c>
      <c r="GR122" s="397">
        <v>0</v>
      </c>
      <c r="GS122" s="419">
        <v>0</v>
      </c>
      <c r="GT122" s="239">
        <v>0</v>
      </c>
      <c r="GU122" s="257">
        <v>0</v>
      </c>
      <c r="GV122" s="266">
        <v>0</v>
      </c>
      <c r="GW122" s="242">
        <v>0</v>
      </c>
      <c r="GX122" s="234">
        <v>0</v>
      </c>
      <c r="GY122" s="257">
        <v>0</v>
      </c>
      <c r="GZ122" s="266">
        <v>0</v>
      </c>
      <c r="HA122" s="257">
        <v>0</v>
      </c>
      <c r="HB122" s="266">
        <v>0</v>
      </c>
      <c r="HC122" s="271">
        <v>0</v>
      </c>
      <c r="HD122" s="397">
        <v>0</v>
      </c>
      <c r="HE122" s="419">
        <v>0</v>
      </c>
      <c r="HF122" s="239">
        <v>0</v>
      </c>
      <c r="HG122" s="257">
        <v>0</v>
      </c>
      <c r="HH122" s="266">
        <v>0</v>
      </c>
      <c r="HI122" s="242">
        <v>0</v>
      </c>
      <c r="HJ122" s="234">
        <v>0</v>
      </c>
      <c r="HK122" s="257">
        <v>0</v>
      </c>
      <c r="HL122" s="266">
        <v>0</v>
      </c>
      <c r="HM122" s="257">
        <v>0</v>
      </c>
      <c r="HN122" s="266">
        <v>0</v>
      </c>
      <c r="HO122" s="271">
        <v>0</v>
      </c>
      <c r="HP122" s="397">
        <v>0</v>
      </c>
      <c r="HQ122" s="419">
        <v>0</v>
      </c>
      <c r="HR122" s="239">
        <v>0</v>
      </c>
      <c r="HS122" s="257">
        <v>0</v>
      </c>
      <c r="HT122" s="266">
        <v>0</v>
      </c>
      <c r="HU122" s="242">
        <v>0</v>
      </c>
      <c r="HV122" s="234">
        <v>0</v>
      </c>
      <c r="HW122" s="257">
        <v>0</v>
      </c>
      <c r="HX122" s="266">
        <v>0</v>
      </c>
      <c r="HY122" s="257">
        <v>0</v>
      </c>
      <c r="HZ122" s="266">
        <v>0</v>
      </c>
      <c r="IA122" s="271">
        <v>0</v>
      </c>
      <c r="IB122" s="397">
        <v>0</v>
      </c>
      <c r="IC122" s="419">
        <v>0</v>
      </c>
      <c r="ID122" s="239">
        <v>0</v>
      </c>
      <c r="IE122" s="257">
        <v>0</v>
      </c>
      <c r="IF122" s="266">
        <v>0</v>
      </c>
      <c r="IG122" s="242">
        <v>0</v>
      </c>
      <c r="IH122" s="234">
        <v>0</v>
      </c>
      <c r="II122" s="257">
        <v>0</v>
      </c>
      <c r="IJ122" s="266">
        <v>0</v>
      </c>
      <c r="IK122" s="257">
        <v>0</v>
      </c>
      <c r="IL122" s="266">
        <v>0</v>
      </c>
      <c r="IM122" s="271">
        <v>0</v>
      </c>
      <c r="IN122" s="397">
        <v>250111113.62900001</v>
      </c>
      <c r="IO122" s="419">
        <v>0</v>
      </c>
      <c r="IP122" s="239">
        <v>422925524.05899996</v>
      </c>
      <c r="IQ122" s="257">
        <v>9.0037167126247954</v>
      </c>
      <c r="IR122" s="266">
        <v>0</v>
      </c>
      <c r="IS122" s="242">
        <v>422925524.05899996</v>
      </c>
      <c r="IT122" s="234">
        <v>244296908.745</v>
      </c>
      <c r="IU122" s="257">
        <v>265.71245202742358</v>
      </c>
      <c r="IV122" s="266">
        <v>66102643.806999981</v>
      </c>
      <c r="IW122" s="257">
        <v>71.897330431582205</v>
      </c>
      <c r="IX122" s="266">
        <v>310399552.55199999</v>
      </c>
      <c r="IY122" s="271">
        <v>337.60978245900577</v>
      </c>
    </row>
    <row r="123" spans="1:259" ht="14.1" customHeight="1" thickBot="1" x14ac:dyDescent="0.25">
      <c r="A123" s="202">
        <v>426</v>
      </c>
      <c r="B123" s="254" t="s">
        <v>262</v>
      </c>
      <c r="C123" s="241">
        <v>0</v>
      </c>
      <c r="D123" s="240">
        <v>0</v>
      </c>
      <c r="E123" s="241">
        <v>0</v>
      </c>
      <c r="F123" s="212">
        <v>0</v>
      </c>
      <c r="G123" s="367">
        <v>0</v>
      </c>
      <c r="H123" s="234">
        <v>0</v>
      </c>
      <c r="I123" s="256">
        <v>0</v>
      </c>
      <c r="J123" s="212">
        <v>0</v>
      </c>
      <c r="K123" s="256">
        <v>0</v>
      </c>
      <c r="L123" s="212">
        <v>0</v>
      </c>
      <c r="M123" s="256">
        <v>0</v>
      </c>
      <c r="N123" s="241">
        <v>0</v>
      </c>
      <c r="O123" s="262">
        <v>0</v>
      </c>
      <c r="P123" s="241">
        <v>0</v>
      </c>
      <c r="Q123" s="367">
        <v>0</v>
      </c>
      <c r="R123" s="234">
        <v>0</v>
      </c>
      <c r="S123" s="256">
        <v>0</v>
      </c>
      <c r="T123" s="212">
        <v>0</v>
      </c>
      <c r="U123" s="256">
        <v>0</v>
      </c>
      <c r="V123" s="212">
        <v>0</v>
      </c>
      <c r="W123" s="256">
        <v>0</v>
      </c>
      <c r="X123" s="241">
        <v>0</v>
      </c>
      <c r="Y123" s="262">
        <v>0</v>
      </c>
      <c r="Z123" s="241">
        <v>0</v>
      </c>
      <c r="AA123" s="367">
        <v>0</v>
      </c>
      <c r="AB123" s="234">
        <v>0</v>
      </c>
      <c r="AC123" s="256">
        <v>0</v>
      </c>
      <c r="AD123" s="212">
        <v>0</v>
      </c>
      <c r="AE123" s="256">
        <v>0</v>
      </c>
      <c r="AF123" s="212">
        <v>0</v>
      </c>
      <c r="AG123" s="256">
        <v>0</v>
      </c>
      <c r="AH123" s="241">
        <v>0</v>
      </c>
      <c r="AI123" s="262">
        <v>0</v>
      </c>
      <c r="AJ123" s="241">
        <v>0</v>
      </c>
      <c r="AK123" s="367">
        <v>0</v>
      </c>
      <c r="AL123" s="234">
        <v>0</v>
      </c>
      <c r="AM123" s="256">
        <v>0</v>
      </c>
      <c r="AN123" s="212">
        <v>0</v>
      </c>
      <c r="AO123" s="256">
        <v>0</v>
      </c>
      <c r="AP123" s="212">
        <v>0</v>
      </c>
      <c r="AQ123" s="256">
        <v>0</v>
      </c>
      <c r="AR123" s="241">
        <v>0</v>
      </c>
      <c r="AS123" s="262">
        <v>0</v>
      </c>
      <c r="AT123" s="241">
        <v>0</v>
      </c>
      <c r="AU123" s="367">
        <v>0</v>
      </c>
      <c r="AV123" s="234">
        <v>0</v>
      </c>
      <c r="AW123" s="256">
        <v>0</v>
      </c>
      <c r="AX123" s="212">
        <v>0</v>
      </c>
      <c r="AY123" s="256">
        <v>0</v>
      </c>
      <c r="AZ123" s="212">
        <v>0</v>
      </c>
      <c r="BA123" s="256">
        <v>0</v>
      </c>
      <c r="BB123" s="241">
        <v>0</v>
      </c>
      <c r="BC123" s="262">
        <v>0</v>
      </c>
      <c r="BD123" s="241">
        <v>0</v>
      </c>
      <c r="BE123" s="367">
        <v>0</v>
      </c>
      <c r="BF123" s="234">
        <v>0</v>
      </c>
      <c r="BG123" s="256">
        <v>0</v>
      </c>
      <c r="BH123" s="212">
        <v>0</v>
      </c>
      <c r="BI123" s="256">
        <v>0</v>
      </c>
      <c r="BJ123" s="212">
        <v>0</v>
      </c>
      <c r="BK123" s="256">
        <v>0</v>
      </c>
      <c r="BL123" s="241">
        <v>0</v>
      </c>
      <c r="BM123" s="262">
        <v>0</v>
      </c>
      <c r="BN123" s="241">
        <v>0</v>
      </c>
      <c r="BO123" s="367">
        <v>0</v>
      </c>
      <c r="BP123" s="234">
        <v>0</v>
      </c>
      <c r="BQ123" s="256" t="e">
        <v>#DIV/0!</v>
      </c>
      <c r="BR123" s="212">
        <v>0</v>
      </c>
      <c r="BS123" s="256" t="e">
        <v>#DIV/0!</v>
      </c>
      <c r="BT123" s="212">
        <v>0</v>
      </c>
      <c r="BU123" s="262" t="e">
        <v>#DIV/0!</v>
      </c>
      <c r="BV123" s="241">
        <v>0</v>
      </c>
      <c r="BW123" s="373">
        <v>0</v>
      </c>
      <c r="BX123" s="393">
        <v>0</v>
      </c>
      <c r="BY123" s="212">
        <v>0</v>
      </c>
      <c r="BZ123" s="269">
        <v>0</v>
      </c>
      <c r="CA123" s="212">
        <v>0</v>
      </c>
      <c r="CB123" s="242">
        <v>0</v>
      </c>
      <c r="CC123" s="234">
        <v>0</v>
      </c>
      <c r="CD123" s="269" t="e">
        <v>#DIV/0!</v>
      </c>
      <c r="CE123" s="212">
        <v>0</v>
      </c>
      <c r="CF123" s="269" t="e">
        <v>#DIV/0!</v>
      </c>
      <c r="CG123" s="212">
        <v>0</v>
      </c>
      <c r="CH123" s="274" t="e">
        <v>#DIV/0!</v>
      </c>
      <c r="CI123" s="241">
        <v>0</v>
      </c>
      <c r="CJ123" s="373">
        <v>0</v>
      </c>
      <c r="CK123" s="393">
        <v>0</v>
      </c>
      <c r="CL123" s="212">
        <v>0</v>
      </c>
      <c r="CM123" s="269">
        <v>0</v>
      </c>
      <c r="CN123" s="212">
        <v>0</v>
      </c>
      <c r="CO123" s="242">
        <v>0</v>
      </c>
      <c r="CP123" s="234">
        <v>0</v>
      </c>
      <c r="CQ123" s="269">
        <v>0</v>
      </c>
      <c r="CR123" s="212">
        <v>0</v>
      </c>
      <c r="CS123" s="269">
        <v>0</v>
      </c>
      <c r="CT123" s="212">
        <v>0</v>
      </c>
      <c r="CU123" s="274">
        <v>0</v>
      </c>
      <c r="CV123" s="241">
        <v>0</v>
      </c>
      <c r="CW123" s="373">
        <v>0</v>
      </c>
      <c r="CX123" s="393">
        <v>0</v>
      </c>
      <c r="CY123" s="212">
        <v>0</v>
      </c>
      <c r="CZ123" s="269">
        <v>0</v>
      </c>
      <c r="DA123" s="212">
        <v>0</v>
      </c>
      <c r="DB123" s="242">
        <v>0</v>
      </c>
      <c r="DC123" s="234">
        <v>0</v>
      </c>
      <c r="DD123" s="269">
        <v>0</v>
      </c>
      <c r="DE123" s="212">
        <v>0</v>
      </c>
      <c r="DF123" s="269">
        <v>0</v>
      </c>
      <c r="DG123" s="212">
        <v>0</v>
      </c>
      <c r="DH123" s="274">
        <v>0</v>
      </c>
      <c r="DI123" s="241">
        <v>0</v>
      </c>
      <c r="DJ123" s="373">
        <v>0</v>
      </c>
      <c r="DK123" s="393">
        <v>0</v>
      </c>
      <c r="DL123" s="212">
        <v>0</v>
      </c>
      <c r="DM123" s="269">
        <v>0</v>
      </c>
      <c r="DN123" s="212">
        <v>0</v>
      </c>
      <c r="DO123" s="242">
        <v>0</v>
      </c>
      <c r="DP123" s="234">
        <v>0</v>
      </c>
      <c r="DQ123" s="269">
        <v>0</v>
      </c>
      <c r="DR123" s="212">
        <v>0</v>
      </c>
      <c r="DS123" s="269">
        <v>0</v>
      </c>
      <c r="DT123" s="212">
        <v>0</v>
      </c>
      <c r="DU123" s="274">
        <v>0</v>
      </c>
      <c r="DV123" s="241">
        <v>0</v>
      </c>
      <c r="DW123" s="373">
        <v>0</v>
      </c>
      <c r="DX123" s="393">
        <v>0</v>
      </c>
      <c r="DY123" s="212">
        <v>0</v>
      </c>
      <c r="DZ123" s="269">
        <v>0</v>
      </c>
      <c r="EA123" s="212">
        <v>0</v>
      </c>
      <c r="EB123" s="242">
        <v>0</v>
      </c>
      <c r="EC123" s="234">
        <v>0</v>
      </c>
      <c r="ED123" s="269">
        <v>0</v>
      </c>
      <c r="EE123" s="212">
        <v>0</v>
      </c>
      <c r="EF123" s="269">
        <v>0</v>
      </c>
      <c r="EG123" s="212">
        <v>0</v>
      </c>
      <c r="EH123" s="274">
        <v>0</v>
      </c>
      <c r="EI123" s="241">
        <v>0</v>
      </c>
      <c r="EJ123" s="373">
        <v>0</v>
      </c>
      <c r="EK123" s="393">
        <v>0</v>
      </c>
      <c r="EL123" s="212">
        <v>0</v>
      </c>
      <c r="EM123" s="269">
        <v>0</v>
      </c>
      <c r="EN123" s="212">
        <v>0</v>
      </c>
      <c r="EO123" s="242">
        <v>0</v>
      </c>
      <c r="EP123" s="234">
        <v>0</v>
      </c>
      <c r="EQ123" s="269">
        <v>0</v>
      </c>
      <c r="ER123" s="212">
        <v>0</v>
      </c>
      <c r="ES123" s="269">
        <v>0</v>
      </c>
      <c r="ET123" s="212">
        <v>0</v>
      </c>
      <c r="EU123" s="274">
        <v>0</v>
      </c>
      <c r="EV123" s="397">
        <v>0</v>
      </c>
      <c r="EW123" s="419">
        <v>0</v>
      </c>
      <c r="EX123" s="239">
        <v>0</v>
      </c>
      <c r="EY123" s="257">
        <v>0</v>
      </c>
      <c r="EZ123" s="269">
        <v>0</v>
      </c>
      <c r="FA123" s="212">
        <v>0</v>
      </c>
      <c r="FB123" s="242">
        <v>0</v>
      </c>
      <c r="FC123" s="260">
        <v>0</v>
      </c>
      <c r="FD123" s="269">
        <v>0</v>
      </c>
      <c r="FE123" s="257">
        <v>0</v>
      </c>
      <c r="FF123" s="269">
        <v>0</v>
      </c>
      <c r="FG123" s="271">
        <v>0</v>
      </c>
      <c r="FH123" s="397">
        <v>0</v>
      </c>
      <c r="FI123" s="419">
        <v>0</v>
      </c>
      <c r="FJ123" s="239">
        <v>0</v>
      </c>
      <c r="FK123" s="257">
        <v>0</v>
      </c>
      <c r="FL123" s="269">
        <v>0</v>
      </c>
      <c r="FM123" s="212">
        <v>0</v>
      </c>
      <c r="FN123" s="242">
        <v>0</v>
      </c>
      <c r="FO123" s="260">
        <v>0</v>
      </c>
      <c r="FP123" s="269">
        <v>0</v>
      </c>
      <c r="FQ123" s="257">
        <v>0</v>
      </c>
      <c r="FR123" s="269">
        <v>0</v>
      </c>
      <c r="FS123" s="271">
        <v>0</v>
      </c>
      <c r="FT123" s="397">
        <v>0</v>
      </c>
      <c r="FU123" s="419">
        <v>0</v>
      </c>
      <c r="FV123" s="239">
        <v>0</v>
      </c>
      <c r="FW123" s="257">
        <v>0</v>
      </c>
      <c r="FX123" s="269">
        <v>0</v>
      </c>
      <c r="FY123" s="212">
        <v>0</v>
      </c>
      <c r="FZ123" s="427">
        <v>0</v>
      </c>
      <c r="GA123" s="260">
        <v>0</v>
      </c>
      <c r="GB123" s="269">
        <v>0</v>
      </c>
      <c r="GC123" s="257">
        <v>0</v>
      </c>
      <c r="GD123" s="269">
        <v>0</v>
      </c>
      <c r="GE123" s="271">
        <v>0</v>
      </c>
      <c r="GF123" s="397">
        <v>0</v>
      </c>
      <c r="GG123" s="419">
        <v>0</v>
      </c>
      <c r="GH123" s="239">
        <v>0</v>
      </c>
      <c r="GI123" s="257">
        <v>0</v>
      </c>
      <c r="GJ123" s="269">
        <v>0</v>
      </c>
      <c r="GK123" s="242">
        <v>0</v>
      </c>
      <c r="GL123" s="234">
        <v>0</v>
      </c>
      <c r="GM123" s="257">
        <v>0</v>
      </c>
      <c r="GN123" s="266">
        <v>0</v>
      </c>
      <c r="GO123" s="257">
        <v>0</v>
      </c>
      <c r="GP123" s="266">
        <v>0</v>
      </c>
      <c r="GQ123" s="271">
        <v>0</v>
      </c>
      <c r="GR123" s="397">
        <v>0</v>
      </c>
      <c r="GS123" s="419">
        <v>0</v>
      </c>
      <c r="GT123" s="239">
        <v>0</v>
      </c>
      <c r="GU123" s="257">
        <v>0</v>
      </c>
      <c r="GV123" s="266">
        <v>0</v>
      </c>
      <c r="GW123" s="242">
        <v>0</v>
      </c>
      <c r="GX123" s="234">
        <v>0</v>
      </c>
      <c r="GY123" s="257">
        <v>0</v>
      </c>
      <c r="GZ123" s="266">
        <v>0</v>
      </c>
      <c r="HA123" s="257">
        <v>0</v>
      </c>
      <c r="HB123" s="266">
        <v>0</v>
      </c>
      <c r="HC123" s="271">
        <v>0</v>
      </c>
      <c r="HD123" s="397">
        <v>0</v>
      </c>
      <c r="HE123" s="419">
        <v>0</v>
      </c>
      <c r="HF123" s="239">
        <v>0</v>
      </c>
      <c r="HG123" s="257">
        <v>0</v>
      </c>
      <c r="HH123" s="266">
        <v>0</v>
      </c>
      <c r="HI123" s="242">
        <v>0</v>
      </c>
      <c r="HJ123" s="234">
        <v>0</v>
      </c>
      <c r="HK123" s="257">
        <v>0</v>
      </c>
      <c r="HL123" s="266">
        <v>0</v>
      </c>
      <c r="HM123" s="257">
        <v>0</v>
      </c>
      <c r="HN123" s="266">
        <v>0</v>
      </c>
      <c r="HO123" s="271">
        <v>0</v>
      </c>
      <c r="HP123" s="397">
        <v>0</v>
      </c>
      <c r="HQ123" s="419">
        <v>0</v>
      </c>
      <c r="HR123" s="239">
        <v>0</v>
      </c>
      <c r="HS123" s="257">
        <v>0</v>
      </c>
      <c r="HT123" s="266">
        <v>0</v>
      </c>
      <c r="HU123" s="242">
        <v>0</v>
      </c>
      <c r="HV123" s="234">
        <v>0</v>
      </c>
      <c r="HW123" s="257">
        <v>0</v>
      </c>
      <c r="HX123" s="266">
        <v>0</v>
      </c>
      <c r="HY123" s="257">
        <v>0</v>
      </c>
      <c r="HZ123" s="266">
        <v>0</v>
      </c>
      <c r="IA123" s="271">
        <v>0</v>
      </c>
      <c r="IB123" s="397">
        <v>0</v>
      </c>
      <c r="IC123" s="419">
        <v>0</v>
      </c>
      <c r="ID123" s="239">
        <v>0</v>
      </c>
      <c r="IE123" s="257">
        <v>0</v>
      </c>
      <c r="IF123" s="266">
        <v>0</v>
      </c>
      <c r="IG123" s="242">
        <v>0</v>
      </c>
      <c r="IH123" s="234">
        <v>0</v>
      </c>
      <c r="II123" s="257">
        <v>0</v>
      </c>
      <c r="IJ123" s="266">
        <v>0</v>
      </c>
      <c r="IK123" s="257">
        <v>0</v>
      </c>
      <c r="IL123" s="266">
        <v>0</v>
      </c>
      <c r="IM123" s="271">
        <v>0</v>
      </c>
      <c r="IN123" s="397">
        <v>265261439.33900005</v>
      </c>
      <c r="IO123" s="419">
        <v>0</v>
      </c>
      <c r="IP123" s="239">
        <v>404470202.70099998</v>
      </c>
      <c r="IQ123" s="257">
        <v>1.8719171665448731</v>
      </c>
      <c r="IR123" s="266">
        <v>0</v>
      </c>
      <c r="IS123" s="242">
        <v>404470202.70099998</v>
      </c>
      <c r="IT123" s="234">
        <v>239574066.07999998</v>
      </c>
      <c r="IU123" s="257">
        <v>59.231573668506407</v>
      </c>
      <c r="IV123" s="266">
        <v>90359722.459000051</v>
      </c>
      <c r="IW123" s="257">
        <v>22.34026681213831</v>
      </c>
      <c r="IX123" s="266">
        <v>329933788.53900003</v>
      </c>
      <c r="IY123" s="271">
        <v>81.571840480644724</v>
      </c>
    </row>
    <row r="124" spans="1:259" s="219" customFormat="1" ht="14.1" customHeight="1" thickBot="1" x14ac:dyDescent="0.25">
      <c r="A124" s="218"/>
      <c r="B124" s="310" t="s">
        <v>269</v>
      </c>
      <c r="C124" s="311">
        <v>0</v>
      </c>
      <c r="D124" s="364">
        <v>0</v>
      </c>
      <c r="E124" s="311">
        <v>0</v>
      </c>
      <c r="F124" s="312">
        <v>0</v>
      </c>
      <c r="G124" s="319">
        <v>0</v>
      </c>
      <c r="H124" s="320">
        <v>0</v>
      </c>
      <c r="I124" s="313">
        <v>0</v>
      </c>
      <c r="J124" s="312">
        <v>0</v>
      </c>
      <c r="K124" s="313">
        <v>0</v>
      </c>
      <c r="L124" s="312">
        <v>0</v>
      </c>
      <c r="M124" s="313">
        <v>0</v>
      </c>
      <c r="N124" s="311">
        <v>0</v>
      </c>
      <c r="O124" s="314">
        <v>0</v>
      </c>
      <c r="P124" s="311">
        <v>0</v>
      </c>
      <c r="Q124" s="319">
        <v>0</v>
      </c>
      <c r="R124" s="320">
        <v>0</v>
      </c>
      <c r="S124" s="313">
        <v>0</v>
      </c>
      <c r="T124" s="312">
        <v>0</v>
      </c>
      <c r="U124" s="313">
        <v>0</v>
      </c>
      <c r="V124" s="312">
        <v>0</v>
      </c>
      <c r="W124" s="313">
        <v>0</v>
      </c>
      <c r="X124" s="311">
        <v>0</v>
      </c>
      <c r="Y124" s="314">
        <v>0</v>
      </c>
      <c r="Z124" s="311">
        <v>0</v>
      </c>
      <c r="AA124" s="319">
        <v>0</v>
      </c>
      <c r="AB124" s="320">
        <v>0</v>
      </c>
      <c r="AC124" s="313">
        <v>0</v>
      </c>
      <c r="AD124" s="312">
        <v>0</v>
      </c>
      <c r="AE124" s="313">
        <v>0</v>
      </c>
      <c r="AF124" s="312">
        <v>0</v>
      </c>
      <c r="AG124" s="313">
        <v>0</v>
      </c>
      <c r="AH124" s="311">
        <v>0</v>
      </c>
      <c r="AI124" s="314">
        <v>0</v>
      </c>
      <c r="AJ124" s="311">
        <v>0</v>
      </c>
      <c r="AK124" s="319">
        <v>0</v>
      </c>
      <c r="AL124" s="320">
        <v>0</v>
      </c>
      <c r="AM124" s="313">
        <v>0</v>
      </c>
      <c r="AN124" s="312">
        <v>0</v>
      </c>
      <c r="AO124" s="313">
        <v>0</v>
      </c>
      <c r="AP124" s="312">
        <v>0</v>
      </c>
      <c r="AQ124" s="313">
        <v>0</v>
      </c>
      <c r="AR124" s="311">
        <v>0</v>
      </c>
      <c r="AS124" s="314">
        <v>0</v>
      </c>
      <c r="AT124" s="311">
        <v>0</v>
      </c>
      <c r="AU124" s="319">
        <v>0</v>
      </c>
      <c r="AV124" s="320">
        <v>0</v>
      </c>
      <c r="AW124" s="313">
        <v>0</v>
      </c>
      <c r="AX124" s="312">
        <v>0</v>
      </c>
      <c r="AY124" s="313">
        <v>0</v>
      </c>
      <c r="AZ124" s="312">
        <v>0</v>
      </c>
      <c r="BA124" s="313">
        <v>0</v>
      </c>
      <c r="BB124" s="311">
        <v>0</v>
      </c>
      <c r="BC124" s="314">
        <v>0</v>
      </c>
      <c r="BD124" s="311">
        <v>0</v>
      </c>
      <c r="BE124" s="319">
        <v>0</v>
      </c>
      <c r="BF124" s="320">
        <v>0</v>
      </c>
      <c r="BG124" s="313">
        <v>0</v>
      </c>
      <c r="BH124" s="312">
        <v>0</v>
      </c>
      <c r="BI124" s="313">
        <v>0</v>
      </c>
      <c r="BJ124" s="312">
        <v>0</v>
      </c>
      <c r="BK124" s="313">
        <v>0</v>
      </c>
      <c r="BL124" s="311">
        <v>0</v>
      </c>
      <c r="BM124" s="314">
        <v>0</v>
      </c>
      <c r="BN124" s="311">
        <v>0</v>
      </c>
      <c r="BO124" s="319">
        <v>0</v>
      </c>
      <c r="BP124" s="320">
        <v>0</v>
      </c>
      <c r="BQ124" s="313" t="e">
        <v>#DIV/0!</v>
      </c>
      <c r="BR124" s="312">
        <v>0</v>
      </c>
      <c r="BS124" s="313" t="e">
        <v>#DIV/0!</v>
      </c>
      <c r="BT124" s="312">
        <v>0</v>
      </c>
      <c r="BU124" s="314" t="e">
        <v>#DIV/0!</v>
      </c>
      <c r="BV124" s="311">
        <v>0</v>
      </c>
      <c r="BW124" s="379">
        <v>0</v>
      </c>
      <c r="BX124" s="394">
        <v>0</v>
      </c>
      <c r="BY124" s="312">
        <v>0</v>
      </c>
      <c r="BZ124" s="315">
        <v>0</v>
      </c>
      <c r="CA124" s="312">
        <v>0</v>
      </c>
      <c r="CB124" s="395">
        <v>0</v>
      </c>
      <c r="CC124" s="320">
        <v>0</v>
      </c>
      <c r="CD124" s="315" t="e">
        <v>#DIV/0!</v>
      </c>
      <c r="CE124" s="312">
        <v>0</v>
      </c>
      <c r="CF124" s="315" t="e">
        <v>#DIV/0!</v>
      </c>
      <c r="CG124" s="312">
        <v>0</v>
      </c>
      <c r="CH124" s="317" t="e">
        <v>#DIV/0!</v>
      </c>
      <c r="CI124" s="311">
        <v>0</v>
      </c>
      <c r="CJ124" s="379">
        <v>0</v>
      </c>
      <c r="CK124" s="394">
        <v>0</v>
      </c>
      <c r="CL124" s="312">
        <v>0</v>
      </c>
      <c r="CM124" s="315">
        <v>0</v>
      </c>
      <c r="CN124" s="312">
        <v>0</v>
      </c>
      <c r="CO124" s="395">
        <v>0</v>
      </c>
      <c r="CP124" s="320">
        <v>0</v>
      </c>
      <c r="CQ124" s="315">
        <v>0</v>
      </c>
      <c r="CR124" s="312">
        <v>0</v>
      </c>
      <c r="CS124" s="315">
        <v>0</v>
      </c>
      <c r="CT124" s="312">
        <v>0</v>
      </c>
      <c r="CU124" s="317">
        <v>0</v>
      </c>
      <c r="CV124" s="311">
        <v>0</v>
      </c>
      <c r="CW124" s="379">
        <v>0</v>
      </c>
      <c r="CX124" s="394">
        <v>0</v>
      </c>
      <c r="CY124" s="312">
        <v>0</v>
      </c>
      <c r="CZ124" s="315">
        <v>0</v>
      </c>
      <c r="DA124" s="312">
        <v>0</v>
      </c>
      <c r="DB124" s="395">
        <v>0</v>
      </c>
      <c r="DC124" s="320">
        <v>0</v>
      </c>
      <c r="DD124" s="315">
        <v>0</v>
      </c>
      <c r="DE124" s="312">
        <v>0</v>
      </c>
      <c r="DF124" s="315">
        <v>0</v>
      </c>
      <c r="DG124" s="312">
        <v>0</v>
      </c>
      <c r="DH124" s="317">
        <v>0</v>
      </c>
      <c r="DI124" s="311">
        <v>0</v>
      </c>
      <c r="DJ124" s="379">
        <v>0</v>
      </c>
      <c r="DK124" s="394">
        <v>0</v>
      </c>
      <c r="DL124" s="312">
        <v>0</v>
      </c>
      <c r="DM124" s="315">
        <v>0</v>
      </c>
      <c r="DN124" s="312">
        <v>0</v>
      </c>
      <c r="DO124" s="395">
        <v>0</v>
      </c>
      <c r="DP124" s="320">
        <v>0</v>
      </c>
      <c r="DQ124" s="315">
        <v>0</v>
      </c>
      <c r="DR124" s="312">
        <v>0</v>
      </c>
      <c r="DS124" s="315">
        <v>0</v>
      </c>
      <c r="DT124" s="312">
        <v>0</v>
      </c>
      <c r="DU124" s="317">
        <v>0</v>
      </c>
      <c r="DV124" s="311">
        <v>0</v>
      </c>
      <c r="DW124" s="379">
        <v>0</v>
      </c>
      <c r="DX124" s="394">
        <v>0</v>
      </c>
      <c r="DY124" s="312">
        <v>0</v>
      </c>
      <c r="DZ124" s="315">
        <v>0</v>
      </c>
      <c r="EA124" s="312">
        <v>0</v>
      </c>
      <c r="EB124" s="395">
        <v>0</v>
      </c>
      <c r="EC124" s="320">
        <v>0</v>
      </c>
      <c r="ED124" s="315">
        <v>0</v>
      </c>
      <c r="EE124" s="312">
        <v>0</v>
      </c>
      <c r="EF124" s="315">
        <v>0</v>
      </c>
      <c r="EG124" s="312">
        <v>0</v>
      </c>
      <c r="EH124" s="317">
        <v>0</v>
      </c>
      <c r="EI124" s="311">
        <v>0</v>
      </c>
      <c r="EJ124" s="379">
        <v>0</v>
      </c>
      <c r="EK124" s="394">
        <v>0</v>
      </c>
      <c r="EL124" s="312">
        <v>0</v>
      </c>
      <c r="EM124" s="315">
        <v>0</v>
      </c>
      <c r="EN124" s="312">
        <v>0</v>
      </c>
      <c r="EO124" s="395">
        <v>0</v>
      </c>
      <c r="EP124" s="320">
        <v>0</v>
      </c>
      <c r="EQ124" s="315">
        <v>0</v>
      </c>
      <c r="ER124" s="312">
        <v>0</v>
      </c>
      <c r="ES124" s="315">
        <v>0</v>
      </c>
      <c r="ET124" s="312">
        <v>0</v>
      </c>
      <c r="EU124" s="317">
        <v>0</v>
      </c>
      <c r="EV124" s="406">
        <v>0</v>
      </c>
      <c r="EW124" s="424">
        <v>0</v>
      </c>
      <c r="EX124" s="316">
        <v>0</v>
      </c>
      <c r="EY124" s="313">
        <v>0</v>
      </c>
      <c r="EZ124" s="315">
        <v>0</v>
      </c>
      <c r="FA124" s="312">
        <v>0</v>
      </c>
      <c r="FB124" s="395">
        <v>0</v>
      </c>
      <c r="FC124" s="416">
        <v>0</v>
      </c>
      <c r="FD124" s="315">
        <v>0</v>
      </c>
      <c r="FE124" s="313">
        <v>0</v>
      </c>
      <c r="FF124" s="315">
        <v>0</v>
      </c>
      <c r="FG124" s="319">
        <v>0</v>
      </c>
      <c r="FH124" s="406">
        <v>0</v>
      </c>
      <c r="FI124" s="424">
        <v>0</v>
      </c>
      <c r="FJ124" s="316">
        <v>0</v>
      </c>
      <c r="FK124" s="313">
        <v>0</v>
      </c>
      <c r="FL124" s="315">
        <v>0</v>
      </c>
      <c r="FM124" s="312">
        <v>0</v>
      </c>
      <c r="FN124" s="395">
        <v>0</v>
      </c>
      <c r="FO124" s="416">
        <v>0</v>
      </c>
      <c r="FP124" s="315">
        <v>0</v>
      </c>
      <c r="FQ124" s="313">
        <v>0</v>
      </c>
      <c r="FR124" s="315">
        <v>0</v>
      </c>
      <c r="FS124" s="319">
        <v>0</v>
      </c>
      <c r="FT124" s="406">
        <v>0</v>
      </c>
      <c r="FU124" s="424">
        <v>0</v>
      </c>
      <c r="FV124" s="316">
        <v>0</v>
      </c>
      <c r="FW124" s="313">
        <v>0</v>
      </c>
      <c r="FX124" s="315">
        <v>0</v>
      </c>
      <c r="FY124" s="312">
        <v>0</v>
      </c>
      <c r="FZ124" s="436">
        <v>0</v>
      </c>
      <c r="GA124" s="416">
        <v>0</v>
      </c>
      <c r="GB124" s="315">
        <v>0</v>
      </c>
      <c r="GC124" s="313">
        <v>0</v>
      </c>
      <c r="GD124" s="315">
        <v>0</v>
      </c>
      <c r="GE124" s="319">
        <v>0</v>
      </c>
      <c r="GF124" s="406">
        <v>0</v>
      </c>
      <c r="GG124" s="424">
        <v>0</v>
      </c>
      <c r="GH124" s="316">
        <v>0</v>
      </c>
      <c r="GI124" s="313">
        <v>0</v>
      </c>
      <c r="GJ124" s="315">
        <v>0</v>
      </c>
      <c r="GK124" s="395">
        <v>0</v>
      </c>
      <c r="GL124" s="320">
        <v>0</v>
      </c>
      <c r="GM124" s="313">
        <v>0</v>
      </c>
      <c r="GN124" s="318">
        <v>0</v>
      </c>
      <c r="GO124" s="313">
        <v>0</v>
      </c>
      <c r="GP124" s="318">
        <v>0</v>
      </c>
      <c r="GQ124" s="319">
        <v>0</v>
      </c>
      <c r="GR124" s="406">
        <v>0</v>
      </c>
      <c r="GS124" s="424">
        <v>0</v>
      </c>
      <c r="GT124" s="316">
        <v>0</v>
      </c>
      <c r="GU124" s="313">
        <v>0</v>
      </c>
      <c r="GV124" s="318">
        <v>0</v>
      </c>
      <c r="GW124" s="395">
        <v>0</v>
      </c>
      <c r="GX124" s="320">
        <v>0</v>
      </c>
      <c r="GY124" s="313">
        <v>0</v>
      </c>
      <c r="GZ124" s="318">
        <v>0</v>
      </c>
      <c r="HA124" s="313">
        <v>0</v>
      </c>
      <c r="HB124" s="318">
        <v>0</v>
      </c>
      <c r="HC124" s="319">
        <v>0</v>
      </c>
      <c r="HD124" s="406">
        <v>0</v>
      </c>
      <c r="HE124" s="424">
        <v>0</v>
      </c>
      <c r="HF124" s="316">
        <v>0</v>
      </c>
      <c r="HG124" s="313">
        <v>0</v>
      </c>
      <c r="HH124" s="318">
        <v>0</v>
      </c>
      <c r="HI124" s="395">
        <v>0</v>
      </c>
      <c r="HJ124" s="320">
        <v>0</v>
      </c>
      <c r="HK124" s="313">
        <v>0</v>
      </c>
      <c r="HL124" s="318">
        <v>0</v>
      </c>
      <c r="HM124" s="313">
        <v>0</v>
      </c>
      <c r="HN124" s="318">
        <v>0</v>
      </c>
      <c r="HO124" s="319">
        <v>0</v>
      </c>
      <c r="HP124" s="406">
        <v>0</v>
      </c>
      <c r="HQ124" s="424">
        <v>0</v>
      </c>
      <c r="HR124" s="316">
        <v>0</v>
      </c>
      <c r="HS124" s="313">
        <v>0</v>
      </c>
      <c r="HT124" s="318">
        <v>0</v>
      </c>
      <c r="HU124" s="395">
        <v>0</v>
      </c>
      <c r="HV124" s="320">
        <v>0</v>
      </c>
      <c r="HW124" s="313">
        <v>0</v>
      </c>
      <c r="HX124" s="318">
        <v>0</v>
      </c>
      <c r="HY124" s="313">
        <v>0</v>
      </c>
      <c r="HZ124" s="318">
        <v>0</v>
      </c>
      <c r="IA124" s="319">
        <v>0</v>
      </c>
      <c r="IB124" s="406">
        <v>0</v>
      </c>
      <c r="IC124" s="424">
        <v>0</v>
      </c>
      <c r="ID124" s="316">
        <v>0</v>
      </c>
      <c r="IE124" s="313">
        <v>0</v>
      </c>
      <c r="IF124" s="318">
        <v>0</v>
      </c>
      <c r="IG124" s="395">
        <v>0</v>
      </c>
      <c r="IH124" s="320">
        <v>0</v>
      </c>
      <c r="II124" s="313">
        <v>0</v>
      </c>
      <c r="IJ124" s="318">
        <v>0</v>
      </c>
      <c r="IK124" s="313">
        <v>0</v>
      </c>
      <c r="IL124" s="318">
        <v>0</v>
      </c>
      <c r="IM124" s="319">
        <v>0</v>
      </c>
      <c r="IN124" s="406">
        <v>1026010816.7509999</v>
      </c>
      <c r="IO124" s="424">
        <v>0</v>
      </c>
      <c r="IP124" s="316">
        <v>1694628501.5999999</v>
      </c>
      <c r="IQ124" s="313">
        <v>7.8428624948826489</v>
      </c>
      <c r="IR124" s="318">
        <v>0</v>
      </c>
      <c r="IS124" s="395">
        <v>1694628501.5999999</v>
      </c>
      <c r="IT124" s="320">
        <v>979482190.01200008</v>
      </c>
      <c r="IU124" s="313">
        <v>57.799227918520934</v>
      </c>
      <c r="IV124" s="318">
        <v>279888090.16499996</v>
      </c>
      <c r="IW124" s="313">
        <v>16.516191596018885</v>
      </c>
      <c r="IX124" s="318">
        <v>1259370280.177</v>
      </c>
      <c r="IY124" s="319">
        <v>74.315419514539812</v>
      </c>
    </row>
    <row r="125" spans="1:259" ht="18.75" customHeight="1" thickBot="1" x14ac:dyDescent="0.25">
      <c r="B125" s="439" t="s">
        <v>266</v>
      </c>
      <c r="C125" s="440">
        <v>3094098551.0999999</v>
      </c>
      <c r="D125" s="441">
        <v>93.976431391194239</v>
      </c>
      <c r="E125" s="442">
        <v>0</v>
      </c>
      <c r="F125" s="443">
        <v>3292419711.3000002</v>
      </c>
      <c r="G125" s="444">
        <v>100</v>
      </c>
      <c r="H125" s="445">
        <v>2521490669.4999995</v>
      </c>
      <c r="I125" s="446">
        <v>76.584727665367964</v>
      </c>
      <c r="J125" s="443">
        <v>526800502.5</v>
      </c>
      <c r="K125" s="446">
        <v>16.000405437130453</v>
      </c>
      <c r="L125" s="443">
        <v>3048291171.9999995</v>
      </c>
      <c r="M125" s="446">
        <v>92.585133102498432</v>
      </c>
      <c r="N125" s="440">
        <v>4666157837.5</v>
      </c>
      <c r="O125" s="447">
        <v>90.24207287516623</v>
      </c>
      <c r="P125" s="440">
        <v>5170712162.1140003</v>
      </c>
      <c r="Q125" s="444">
        <v>100</v>
      </c>
      <c r="R125" s="445">
        <v>3992231630.4720001</v>
      </c>
      <c r="S125" s="446">
        <v>77.208545076696183</v>
      </c>
      <c r="T125" s="443">
        <v>819839541.32999992</v>
      </c>
      <c r="U125" s="446">
        <v>15.855447289001981</v>
      </c>
      <c r="V125" s="443">
        <v>4812071171.802</v>
      </c>
      <c r="W125" s="446">
        <v>93.063992365698169</v>
      </c>
      <c r="X125" s="440">
        <v>5240391828.6999998</v>
      </c>
      <c r="Y125" s="447">
        <v>82.648521903669803</v>
      </c>
      <c r="Z125" s="440">
        <v>6340575376.3000002</v>
      </c>
      <c r="AA125" s="444">
        <v>100</v>
      </c>
      <c r="AB125" s="445">
        <v>4340323217.0100002</v>
      </c>
      <c r="AC125" s="446">
        <v>68.453144382344149</v>
      </c>
      <c r="AD125" s="443">
        <v>762708468.70000005</v>
      </c>
      <c r="AE125" s="446">
        <v>12.029010356865648</v>
      </c>
      <c r="AF125" s="443">
        <v>5103031685.71</v>
      </c>
      <c r="AG125" s="446">
        <v>80.482154739209804</v>
      </c>
      <c r="AH125" s="440">
        <v>4764737375.7030001</v>
      </c>
      <c r="AI125" s="447">
        <v>82.035093248698061</v>
      </c>
      <c r="AJ125" s="440">
        <v>5808169634.4980001</v>
      </c>
      <c r="AK125" s="444">
        <v>100</v>
      </c>
      <c r="AL125" s="445">
        <v>4243245626.7866902</v>
      </c>
      <c r="AM125" s="446">
        <v>73.056503060510792</v>
      </c>
      <c r="AN125" s="443">
        <v>1098243654.029</v>
      </c>
      <c r="AO125" s="446">
        <v>18.908601558499782</v>
      </c>
      <c r="AP125" s="443">
        <v>5341489280.815691</v>
      </c>
      <c r="AQ125" s="446">
        <v>91.965104619010589</v>
      </c>
      <c r="AR125" s="440">
        <v>6533856308.0559998</v>
      </c>
      <c r="AS125" s="447">
        <v>82.146038887656303</v>
      </c>
      <c r="AT125" s="440">
        <v>7953951762.6549997</v>
      </c>
      <c r="AU125" s="444">
        <v>100</v>
      </c>
      <c r="AV125" s="445">
        <v>5280429795.1469994</v>
      </c>
      <c r="AW125" s="446">
        <v>66.387500863902787</v>
      </c>
      <c r="AX125" s="443">
        <v>2174788669.2339997</v>
      </c>
      <c r="AY125" s="446">
        <v>27.342241116484512</v>
      </c>
      <c r="AZ125" s="443">
        <v>7455218464.3810005</v>
      </c>
      <c r="BA125" s="446">
        <v>93.729741980387288</v>
      </c>
      <c r="BB125" s="440">
        <v>6639659898.5209999</v>
      </c>
      <c r="BC125" s="447">
        <v>85.999769969168511</v>
      </c>
      <c r="BD125" s="440">
        <v>7720555416.4869995</v>
      </c>
      <c r="BE125" s="444">
        <v>100</v>
      </c>
      <c r="BF125" s="445">
        <v>5609146302.1075993</v>
      </c>
      <c r="BG125" s="446">
        <v>72.652108553348995</v>
      </c>
      <c r="BH125" s="443">
        <v>1820666692.2729998</v>
      </c>
      <c r="BI125" s="446">
        <v>23.582068828688467</v>
      </c>
      <c r="BJ125" s="443">
        <v>7429812994.380599</v>
      </c>
      <c r="BK125" s="446">
        <v>96.234177382037458</v>
      </c>
      <c r="BL125" s="440">
        <v>6754318146.7089996</v>
      </c>
      <c r="BM125" s="447">
        <v>85.158518711841594</v>
      </c>
      <c r="BN125" s="440">
        <v>7931465047.6298008</v>
      </c>
      <c r="BO125" s="444">
        <v>100</v>
      </c>
      <c r="BP125" s="445">
        <v>6140010633.9063015</v>
      </c>
      <c r="BQ125" s="446">
        <v>77.495754580728587</v>
      </c>
      <c r="BR125" s="443">
        <v>1440109904.0027001</v>
      </c>
      <c r="BS125" s="446">
        <v>18.07211409423121</v>
      </c>
      <c r="BT125" s="443">
        <v>7580120537.9090004</v>
      </c>
      <c r="BU125" s="447">
        <v>95.567868674959783</v>
      </c>
      <c r="BV125" s="440">
        <v>7744042249.7849464</v>
      </c>
      <c r="BW125" s="448">
        <v>89.908067396486715</v>
      </c>
      <c r="BX125" s="440">
        <v>9733344700.5087547</v>
      </c>
      <c r="BY125" s="443">
        <v>8613289634.6602554</v>
      </c>
      <c r="BZ125" s="449">
        <v>100</v>
      </c>
      <c r="CA125" s="443">
        <v>44130026.132399991</v>
      </c>
      <c r="CB125" s="450">
        <v>8569159608.5278568</v>
      </c>
      <c r="CC125" s="445">
        <v>6377012976.0046949</v>
      </c>
      <c r="CD125" s="449">
        <v>74.0973007105504</v>
      </c>
      <c r="CE125" s="443">
        <v>1750394449.7235503</v>
      </c>
      <c r="CF125" s="449">
        <v>20.593535822079097</v>
      </c>
      <c r="CG125" s="443">
        <v>8127407425.7282467</v>
      </c>
      <c r="CH125" s="451">
        <v>94.69083653262949</v>
      </c>
      <c r="CI125" s="440">
        <v>9007862395.9195538</v>
      </c>
      <c r="CJ125" s="448">
        <v>85.773058324149986</v>
      </c>
      <c r="CK125" s="440">
        <v>10055892766.3316</v>
      </c>
      <c r="CL125" s="443">
        <v>10501971798.507421</v>
      </c>
      <c r="CM125" s="449">
        <v>100</v>
      </c>
      <c r="CN125" s="443">
        <v>564063568.14181995</v>
      </c>
      <c r="CO125" s="450">
        <v>10412963740.389462</v>
      </c>
      <c r="CP125" s="445">
        <v>6952743323.315094</v>
      </c>
      <c r="CQ125" s="449">
        <v>69.593605110872133</v>
      </c>
      <c r="CR125" s="443">
        <v>2373821091.8865929</v>
      </c>
      <c r="CS125" s="449">
        <v>22.482416397718989</v>
      </c>
      <c r="CT125" s="443">
        <v>9714613035.1188526</v>
      </c>
      <c r="CU125" s="451">
        <v>92.076021508591111</v>
      </c>
      <c r="CV125" s="440">
        <v>7912910200.4498005</v>
      </c>
      <c r="CW125" s="448">
        <v>91.75973902527052</v>
      </c>
      <c r="CX125" s="440">
        <v>8659225753.9619999</v>
      </c>
      <c r="CY125" s="443">
        <v>8623509923.312439</v>
      </c>
      <c r="CZ125" s="449">
        <v>100</v>
      </c>
      <c r="DA125" s="443">
        <v>76187000</v>
      </c>
      <c r="DB125" s="450">
        <v>8547322923.312439</v>
      </c>
      <c r="DC125" s="445">
        <v>6230309720.0697479</v>
      </c>
      <c r="DD125" s="449">
        <v>72.247956753977718</v>
      </c>
      <c r="DE125" s="443">
        <v>1844235074.9596534</v>
      </c>
      <c r="DF125" s="449">
        <v>21.38613037336485</v>
      </c>
      <c r="DG125" s="443">
        <v>8074544795.0294037</v>
      </c>
      <c r="DH125" s="451">
        <v>93.634087127342596</v>
      </c>
      <c r="DI125" s="440">
        <v>10602491082.139</v>
      </c>
      <c r="DJ125" s="448">
        <v>98.791202819574906</v>
      </c>
      <c r="DK125" s="440">
        <v>10835993270.403301</v>
      </c>
      <c r="DL125" s="443">
        <v>10732221877.5923</v>
      </c>
      <c r="DM125" s="449">
        <v>100</v>
      </c>
      <c r="DN125" s="443">
        <v>966365.6320000001</v>
      </c>
      <c r="DO125" s="450">
        <v>10731255511.9603</v>
      </c>
      <c r="DP125" s="445">
        <v>7763214409.6825008</v>
      </c>
      <c r="DQ125" s="449">
        <v>72.335575039603299</v>
      </c>
      <c r="DR125" s="443">
        <v>2275319602.2426004</v>
      </c>
      <c r="DS125" s="449">
        <v>21.200825217685981</v>
      </c>
      <c r="DT125" s="443">
        <v>10038534011.9251</v>
      </c>
      <c r="DU125" s="451">
        <v>93.536400257289273</v>
      </c>
      <c r="DV125" s="440">
        <v>12693081984</v>
      </c>
      <c r="DW125" s="448">
        <v>89.9</v>
      </c>
      <c r="DX125" s="440">
        <v>12743142405.409197</v>
      </c>
      <c r="DY125" s="443">
        <v>14119926609.851099</v>
      </c>
      <c r="DZ125" s="449">
        <v>100</v>
      </c>
      <c r="EA125" s="443">
        <v>141192.04399999999</v>
      </c>
      <c r="EB125" s="450">
        <v>14119785417.807098</v>
      </c>
      <c r="EC125" s="445">
        <v>10442317238.449396</v>
      </c>
      <c r="ED125" s="449">
        <v>73.954472476960802</v>
      </c>
      <c r="EE125" s="443">
        <v>2847401501.0705013</v>
      </c>
      <c r="EF125" s="449">
        <v>20.165837824425694</v>
      </c>
      <c r="EG125" s="443">
        <v>13289718739.519896</v>
      </c>
      <c r="EH125" s="451">
        <v>94.120310301386496</v>
      </c>
      <c r="EI125" s="440">
        <v>14506703205.289164</v>
      </c>
      <c r="EJ125" s="448">
        <v>92.576597959997969</v>
      </c>
      <c r="EK125" s="440">
        <v>16036572263.474529</v>
      </c>
      <c r="EL125" s="443">
        <v>15669946319.924404</v>
      </c>
      <c r="EM125" s="449">
        <v>100</v>
      </c>
      <c r="EN125" s="443">
        <v>512290</v>
      </c>
      <c r="EO125" s="450">
        <v>15669434029.924404</v>
      </c>
      <c r="EP125" s="445">
        <v>11844100238.929577</v>
      </c>
      <c r="EQ125" s="449">
        <v>75.584816929907106</v>
      </c>
      <c r="ER125" s="443">
        <v>2930425094.7653403</v>
      </c>
      <c r="ES125" s="449">
        <v>18.700926186577245</v>
      </c>
      <c r="ET125" s="443">
        <v>14774525333.69492</v>
      </c>
      <c r="EU125" s="451">
        <v>94.285743116484369</v>
      </c>
      <c r="EV125" s="452">
        <v>15592556778.985731</v>
      </c>
      <c r="EW125" s="440">
        <v>17714472186.173199</v>
      </c>
      <c r="EX125" s="443">
        <v>17012429543.220236</v>
      </c>
      <c r="EY125" s="449">
        <v>100</v>
      </c>
      <c r="EZ125" s="449">
        <v>5542582</v>
      </c>
      <c r="FA125" s="443">
        <v>17006886961.220236</v>
      </c>
      <c r="FB125" s="450">
        <v>12909700923.028341</v>
      </c>
      <c r="FC125" s="453">
        <v>75.883934685702158</v>
      </c>
      <c r="FD125" s="449">
        <v>3048283373.6691608</v>
      </c>
      <c r="FE125" s="449">
        <v>17.917977946212613</v>
      </c>
      <c r="FF125" s="449">
        <v>15957984296.697502</v>
      </c>
      <c r="FG125" s="451">
        <v>93.80191263191476</v>
      </c>
      <c r="FH125" s="452">
        <v>17915474356.457996</v>
      </c>
      <c r="FI125" s="440">
        <v>19550465809.750599</v>
      </c>
      <c r="FJ125" s="443">
        <v>19350629193.0756</v>
      </c>
      <c r="FK125" s="449">
        <v>0</v>
      </c>
      <c r="FL125" s="449">
        <v>37414080.098999999</v>
      </c>
      <c r="FM125" s="443">
        <v>19313215112.976601</v>
      </c>
      <c r="FN125" s="450">
        <v>14916783282.2311</v>
      </c>
      <c r="FO125" s="453">
        <v>0</v>
      </c>
      <c r="FP125" s="449">
        <v>3242745653.6395001</v>
      </c>
      <c r="FQ125" s="449">
        <v>0</v>
      </c>
      <c r="FR125" s="449">
        <v>18159528935.870598</v>
      </c>
      <c r="FS125" s="451">
        <v>0</v>
      </c>
      <c r="FT125" s="452">
        <v>12648459457.928001</v>
      </c>
      <c r="FU125" s="440">
        <v>16658052422.9974</v>
      </c>
      <c r="FV125" s="443">
        <v>15776917351.7449</v>
      </c>
      <c r="FW125" s="449">
        <v>0</v>
      </c>
      <c r="FX125" s="449">
        <v>0</v>
      </c>
      <c r="FY125" s="443">
        <v>15776917351.7449</v>
      </c>
      <c r="FZ125" s="454">
        <v>11958433342.7486</v>
      </c>
      <c r="GA125" s="453">
        <v>0</v>
      </c>
      <c r="GB125" s="449">
        <v>2452435687.3448992</v>
      </c>
      <c r="GC125" s="449">
        <v>0</v>
      </c>
      <c r="GD125" s="449">
        <v>14410869030.0935</v>
      </c>
      <c r="GE125" s="451">
        <v>0</v>
      </c>
      <c r="GF125" s="452">
        <v>17860936030.540703</v>
      </c>
      <c r="GG125" s="440">
        <v>17389936494.311001</v>
      </c>
      <c r="GH125" s="443">
        <v>16231851930.705999</v>
      </c>
      <c r="GI125" s="449">
        <v>0</v>
      </c>
      <c r="GJ125" s="449">
        <v>0</v>
      </c>
      <c r="GK125" s="450">
        <v>16231851930.705999</v>
      </c>
      <c r="GL125" s="445">
        <v>11711766835.451298</v>
      </c>
      <c r="GM125" s="449">
        <v>0</v>
      </c>
      <c r="GN125" s="443">
        <v>2628890251.2208004</v>
      </c>
      <c r="GO125" s="449">
        <v>0</v>
      </c>
      <c r="GP125" s="443">
        <v>14340657086.672102</v>
      </c>
      <c r="GQ125" s="451">
        <v>0</v>
      </c>
      <c r="GR125" s="452">
        <v>18447616959.692848</v>
      </c>
      <c r="GS125" s="440">
        <v>20085547736.125301</v>
      </c>
      <c r="GT125" s="443">
        <v>20663280082.673794</v>
      </c>
      <c r="GU125" s="449">
        <v>0</v>
      </c>
      <c r="GV125" s="443">
        <v>153470826.026393</v>
      </c>
      <c r="GW125" s="450">
        <v>17622056590.543594</v>
      </c>
      <c r="GX125" s="445">
        <v>11456836631.6166</v>
      </c>
      <c r="GY125" s="449">
        <v>65.014185902482041</v>
      </c>
      <c r="GZ125" s="443">
        <v>3005277791.5592999</v>
      </c>
      <c r="HA125" s="449">
        <v>0</v>
      </c>
      <c r="HB125" s="443">
        <v>14462114423.175901</v>
      </c>
      <c r="HC125" s="451">
        <v>82.068255477834569</v>
      </c>
      <c r="HD125" s="452">
        <v>18208714243.070999</v>
      </c>
      <c r="HE125" s="440">
        <v>19349479215.500999</v>
      </c>
      <c r="HF125" s="443">
        <v>19179705534.314102</v>
      </c>
      <c r="HG125" s="449">
        <v>100</v>
      </c>
      <c r="HH125" s="443">
        <v>193776479.20899999</v>
      </c>
      <c r="HI125" s="450">
        <v>17068821938.572002</v>
      </c>
      <c r="HJ125" s="445">
        <v>12872844415.453499</v>
      </c>
      <c r="HK125" s="449">
        <v>67.117007570438972</v>
      </c>
      <c r="HL125" s="443">
        <v>3605952516.6805</v>
      </c>
      <c r="HM125" s="449">
        <v>18.800875280536232</v>
      </c>
      <c r="HN125" s="443">
        <v>16478796932.134001</v>
      </c>
      <c r="HO125" s="451">
        <v>85.917882850975218</v>
      </c>
      <c r="HP125" s="452">
        <v>19647797246.5686</v>
      </c>
      <c r="HQ125" s="440">
        <v>20594413344.223999</v>
      </c>
      <c r="HR125" s="443">
        <v>20502241676.672348</v>
      </c>
      <c r="HS125" s="449">
        <v>100</v>
      </c>
      <c r="HT125" s="443">
        <v>115406400</v>
      </c>
      <c r="HU125" s="450">
        <v>20386835276.672348</v>
      </c>
      <c r="HV125" s="445">
        <v>14255888616.35252</v>
      </c>
      <c r="HW125" s="449">
        <v>69.926932860760544</v>
      </c>
      <c r="HX125" s="443">
        <v>3610421539.7182159</v>
      </c>
      <c r="HY125" s="449">
        <v>17.709573313958362</v>
      </c>
      <c r="HZ125" s="443">
        <v>17866310156.070736</v>
      </c>
      <c r="IA125" s="451">
        <v>87.636506174718903</v>
      </c>
      <c r="IB125" s="452">
        <v>21174762734.044544</v>
      </c>
      <c r="IC125" s="440">
        <v>26012970240.979</v>
      </c>
      <c r="ID125" s="443">
        <v>24250454396.553997</v>
      </c>
      <c r="IE125" s="449">
        <v>100</v>
      </c>
      <c r="IF125" s="443">
        <v>115406400</v>
      </c>
      <c r="IG125" s="443">
        <v>24135047996.553997</v>
      </c>
      <c r="IH125" s="445">
        <v>16883154891.050838</v>
      </c>
      <c r="II125" s="449">
        <v>69.619952743854327</v>
      </c>
      <c r="IJ125" s="443">
        <v>3448407223.8518372</v>
      </c>
      <c r="IK125" s="449">
        <v>14.219969520826206</v>
      </c>
      <c r="IL125" s="443">
        <v>20331562114.902676</v>
      </c>
      <c r="IM125" s="451">
        <v>83.839922264680538</v>
      </c>
      <c r="IN125" s="452">
        <v>20781542679.49324</v>
      </c>
      <c r="IO125" s="440">
        <v>23195512701.952</v>
      </c>
      <c r="IP125" s="443">
        <v>21607270339.186996</v>
      </c>
      <c r="IQ125" s="449">
        <v>100</v>
      </c>
      <c r="IR125" s="443">
        <v>0</v>
      </c>
      <c r="IS125" s="450">
        <v>21607270339.186996</v>
      </c>
      <c r="IT125" s="445">
        <v>16054084932.477371</v>
      </c>
      <c r="IU125" s="449">
        <v>74.299458841692029</v>
      </c>
      <c r="IV125" s="443">
        <v>3024229382.5677667</v>
      </c>
      <c r="IW125" s="449">
        <v>13.996350927692228</v>
      </c>
      <c r="IX125" s="443">
        <v>19078314315.045135</v>
      </c>
      <c r="IY125" s="451">
        <v>88.295809769384235</v>
      </c>
    </row>
    <row r="126" spans="1:259" ht="14.1" customHeight="1" x14ac:dyDescent="0.2">
      <c r="DI126" s="220"/>
      <c r="DJ126" s="221"/>
      <c r="DK126" s="222"/>
      <c r="DL126" s="222"/>
      <c r="DM126" s="223"/>
      <c r="DN126" s="222"/>
      <c r="DO126" s="222"/>
      <c r="DP126" s="222"/>
      <c r="DQ126" s="223"/>
      <c r="DR126" s="222"/>
      <c r="DS126" s="223"/>
      <c r="DT126" s="222"/>
      <c r="DU126" s="224"/>
      <c r="DV126" s="222"/>
      <c r="DW126" s="225"/>
      <c r="DX126" s="222"/>
      <c r="DY126" s="220"/>
      <c r="DZ126" s="226"/>
      <c r="EA126" s="222"/>
      <c r="EB126" s="220"/>
      <c r="EC126" s="220"/>
      <c r="ED126" s="226"/>
      <c r="EE126" s="220"/>
      <c r="EF126" s="226"/>
      <c r="EG126" s="220"/>
      <c r="EH126" s="227"/>
      <c r="EI126" s="221"/>
      <c r="EJ126" s="223"/>
      <c r="EK126" s="221"/>
      <c r="EL126" s="221"/>
      <c r="EM126" s="221"/>
      <c r="EN126" s="221"/>
      <c r="EO126" s="221"/>
      <c r="EP126" s="221"/>
      <c r="EQ126" s="221"/>
      <c r="ER126" s="221"/>
      <c r="ES126" s="221"/>
      <c r="ET126" s="221"/>
      <c r="EU126" s="221"/>
      <c r="HD126" s="228"/>
    </row>
    <row r="127" spans="1:259" ht="14.1" customHeight="1" x14ac:dyDescent="0.2">
      <c r="B127" s="221" t="s">
        <v>271</v>
      </c>
      <c r="DI127" s="220"/>
      <c r="DJ127" s="221"/>
      <c r="DK127" s="222"/>
      <c r="DM127" s="223"/>
      <c r="DN127" s="222"/>
      <c r="DO127" s="222"/>
      <c r="DP127" s="222"/>
      <c r="DQ127" s="223"/>
      <c r="DR127" s="222"/>
      <c r="DS127" s="223"/>
      <c r="DT127" s="222"/>
      <c r="DU127" s="224"/>
      <c r="DV127" s="222"/>
      <c r="DW127" s="225"/>
      <c r="DX127" s="222"/>
      <c r="DZ127" s="226"/>
      <c r="EA127" s="222"/>
      <c r="EB127" s="220"/>
      <c r="EC127" s="220"/>
      <c r="ED127" s="226"/>
      <c r="EE127" s="220"/>
      <c r="EF127" s="226"/>
      <c r="EG127" s="220"/>
      <c r="EH127" s="227"/>
      <c r="EI127" s="221"/>
      <c r="EJ127" s="225"/>
      <c r="EK127" s="221"/>
      <c r="EM127" s="221"/>
      <c r="EN127" s="221"/>
      <c r="EO127" s="221"/>
      <c r="EP127" s="221"/>
      <c r="EQ127" s="221"/>
      <c r="ER127" s="221"/>
      <c r="ES127" s="221"/>
      <c r="ET127" s="221"/>
      <c r="EU127" s="221"/>
      <c r="GS127" s="220"/>
      <c r="GT127" s="220"/>
      <c r="GU127" s="226"/>
      <c r="GV127" s="220"/>
      <c r="GW127" s="220"/>
      <c r="GX127" s="220"/>
      <c r="GY127" s="226"/>
      <c r="GZ127" s="220"/>
      <c r="HA127" s="226"/>
      <c r="HB127" s="220"/>
      <c r="HC127" s="227"/>
      <c r="HD127" s="229"/>
    </row>
    <row r="128" spans="1:259" ht="14.1" customHeight="1" x14ac:dyDescent="0.2">
      <c r="B128" s="221" t="s">
        <v>270</v>
      </c>
      <c r="DI128" s="220"/>
      <c r="DJ128" s="221"/>
      <c r="DK128" s="222"/>
      <c r="DM128" s="223"/>
      <c r="DN128" s="222"/>
      <c r="DO128" s="222"/>
      <c r="DP128" s="222"/>
      <c r="DQ128" s="223"/>
      <c r="DR128" s="222"/>
      <c r="DS128" s="223"/>
      <c r="DT128" s="222"/>
      <c r="DU128" s="224"/>
      <c r="DV128" s="222"/>
      <c r="DW128" s="225"/>
      <c r="DX128" s="222"/>
      <c r="DZ128" s="226"/>
      <c r="EA128" s="222"/>
      <c r="EB128" s="220"/>
      <c r="EC128" s="220"/>
      <c r="ED128" s="226"/>
      <c r="EE128" s="220"/>
      <c r="EF128" s="226"/>
      <c r="EG128" s="220"/>
      <c r="EH128" s="227"/>
      <c r="EI128" s="221"/>
      <c r="EJ128" s="225"/>
      <c r="EK128" s="221"/>
      <c r="EM128" s="221"/>
      <c r="EN128" s="221"/>
      <c r="EO128" s="221"/>
      <c r="EP128" s="221"/>
      <c r="EQ128" s="221"/>
      <c r="ER128" s="221"/>
      <c r="ES128" s="221"/>
      <c r="ET128" s="221"/>
      <c r="EU128" s="221"/>
      <c r="GS128" s="220"/>
      <c r="GT128" s="220"/>
      <c r="GU128" s="220"/>
      <c r="GV128" s="220"/>
      <c r="GW128" s="220"/>
      <c r="GX128" s="220"/>
      <c r="GY128" s="220"/>
      <c r="GZ128" s="220"/>
      <c r="HA128" s="220"/>
      <c r="HB128" s="220"/>
      <c r="HC128" s="221"/>
      <c r="HD128" s="220"/>
    </row>
    <row r="129" spans="2:212" ht="14.1" customHeight="1" x14ac:dyDescent="0.2">
      <c r="B129" s="225"/>
      <c r="DI129" s="220"/>
      <c r="DJ129" s="221"/>
      <c r="DK129" s="222"/>
      <c r="DM129" s="223"/>
      <c r="DN129" s="222"/>
      <c r="DO129" s="222"/>
      <c r="DP129" s="222"/>
      <c r="DQ129" s="223"/>
      <c r="DR129" s="222"/>
      <c r="DS129" s="223"/>
      <c r="DT129" s="222"/>
      <c r="DU129" s="224"/>
      <c r="DV129" s="222"/>
      <c r="DW129" s="225"/>
      <c r="DX129" s="222"/>
      <c r="DZ129" s="226"/>
      <c r="EA129" s="222"/>
      <c r="EB129" s="220"/>
      <c r="EC129" s="220"/>
      <c r="ED129" s="226"/>
      <c r="EE129" s="220"/>
      <c r="EF129" s="226"/>
      <c r="EG129" s="220"/>
      <c r="EH129" s="227"/>
      <c r="EI129" s="221"/>
      <c r="EJ129" s="225"/>
      <c r="EK129" s="221"/>
      <c r="EM129" s="221"/>
      <c r="EN129" s="221"/>
      <c r="EO129" s="221"/>
      <c r="EP129" s="221"/>
      <c r="EQ129" s="221"/>
      <c r="ER129" s="221"/>
      <c r="ES129" s="221"/>
      <c r="ET129" s="221"/>
      <c r="EU129" s="221"/>
      <c r="GS129" s="220"/>
      <c r="GT129" s="220"/>
      <c r="GU129" s="226"/>
      <c r="GV129" s="220"/>
      <c r="GW129" s="220"/>
      <c r="GX129" s="220"/>
      <c r="GY129" s="226"/>
      <c r="GZ129" s="220"/>
      <c r="HA129" s="226"/>
      <c r="HB129" s="220"/>
      <c r="HC129" s="227"/>
      <c r="HD129" s="229"/>
    </row>
    <row r="130" spans="2:212" ht="14.1" customHeight="1" x14ac:dyDescent="0.2">
      <c r="B130" s="225"/>
      <c r="DI130" s="220"/>
      <c r="DJ130" s="221"/>
      <c r="DK130" s="222"/>
      <c r="DM130" s="223"/>
      <c r="DN130" s="222"/>
      <c r="DO130" s="222"/>
      <c r="DP130" s="222"/>
      <c r="DQ130" s="223"/>
      <c r="DR130" s="222"/>
      <c r="DS130" s="223"/>
      <c r="DT130" s="222"/>
      <c r="DU130" s="224"/>
      <c r="DV130" s="222"/>
      <c r="DW130" s="225"/>
      <c r="DX130" s="222"/>
      <c r="DZ130" s="226"/>
      <c r="EA130" s="222"/>
      <c r="EB130" s="220"/>
      <c r="EC130" s="220"/>
      <c r="ED130" s="226"/>
      <c r="EE130" s="220"/>
      <c r="EF130" s="226"/>
      <c r="EG130" s="220"/>
      <c r="EH130" s="227"/>
      <c r="EI130" s="221"/>
      <c r="EJ130" s="225"/>
      <c r="EK130" s="221"/>
      <c r="EM130" s="221"/>
      <c r="EN130" s="221"/>
      <c r="EO130" s="221"/>
      <c r="EP130" s="221"/>
      <c r="EQ130" s="221"/>
      <c r="ER130" s="221"/>
      <c r="ES130" s="221"/>
      <c r="ET130" s="221"/>
      <c r="EU130" s="221"/>
      <c r="GS130" s="220"/>
      <c r="GT130" s="220"/>
      <c r="GU130" s="226"/>
      <c r="GV130" s="220"/>
      <c r="GW130" s="220"/>
      <c r="GX130" s="220"/>
      <c r="GY130" s="226"/>
      <c r="GZ130" s="220"/>
      <c r="HA130" s="226"/>
      <c r="HB130" s="220"/>
      <c r="HC130" s="227"/>
      <c r="HD130" s="229"/>
    </row>
    <row r="131" spans="2:212" ht="14.1" customHeight="1" x14ac:dyDescent="0.2">
      <c r="B131" s="225"/>
      <c r="DI131" s="220"/>
      <c r="DJ131" s="221"/>
      <c r="DK131" s="222"/>
      <c r="DM131" s="223"/>
      <c r="DN131" s="222"/>
      <c r="DO131" s="222"/>
      <c r="DP131" s="222"/>
      <c r="DQ131" s="223"/>
      <c r="DR131" s="222"/>
      <c r="DS131" s="223"/>
      <c r="DT131" s="222"/>
      <c r="DU131" s="224"/>
      <c r="DV131" s="222"/>
      <c r="DW131" s="225"/>
      <c r="DX131" s="222"/>
      <c r="DZ131" s="226"/>
      <c r="EA131" s="222"/>
      <c r="EB131" s="220"/>
      <c r="EC131" s="220"/>
      <c r="ED131" s="226"/>
      <c r="EE131" s="220"/>
      <c r="EF131" s="226"/>
      <c r="EG131" s="220"/>
      <c r="EH131" s="227"/>
      <c r="EI131" s="221"/>
      <c r="EJ131" s="225"/>
      <c r="EK131" s="221"/>
      <c r="EM131" s="221"/>
      <c r="EN131" s="221"/>
      <c r="EO131" s="221"/>
      <c r="EP131" s="221"/>
      <c r="EQ131" s="221"/>
      <c r="ER131" s="221"/>
      <c r="ES131" s="221"/>
      <c r="ET131" s="221"/>
      <c r="EU131" s="221"/>
      <c r="GS131" s="220"/>
      <c r="GT131" s="220"/>
      <c r="GU131" s="220"/>
      <c r="GV131" s="220"/>
      <c r="GW131" s="220"/>
      <c r="GX131" s="220"/>
      <c r="GY131" s="220"/>
      <c r="GZ131" s="220"/>
      <c r="HA131" s="220"/>
      <c r="HB131" s="220"/>
      <c r="HC131" s="220"/>
      <c r="HD131" s="220"/>
    </row>
    <row r="132" spans="2:212" ht="14.1" customHeight="1" x14ac:dyDescent="0.2">
      <c r="DI132" s="220"/>
      <c r="DJ132" s="221"/>
      <c r="DK132" s="222"/>
      <c r="DL132" s="222"/>
      <c r="DM132" s="223"/>
      <c r="DN132" s="222"/>
      <c r="DO132" s="222"/>
      <c r="DP132" s="222"/>
      <c r="DQ132" s="223"/>
      <c r="DR132" s="222"/>
      <c r="DS132" s="223"/>
      <c r="DT132" s="222"/>
      <c r="DU132" s="224"/>
      <c r="DV132" s="222"/>
      <c r="DW132" s="225"/>
      <c r="DX132" s="222"/>
      <c r="DY132" s="220"/>
      <c r="DZ132" s="226"/>
      <c r="EA132" s="222"/>
      <c r="EB132" s="220"/>
      <c r="EC132" s="220"/>
      <c r="ED132" s="226"/>
      <c r="EE132" s="220"/>
      <c r="EF132" s="226"/>
      <c r="EG132" s="220"/>
      <c r="EH132" s="227"/>
      <c r="EI132" s="221"/>
      <c r="EJ132" s="225"/>
      <c r="EK132" s="221"/>
      <c r="EL132" s="221"/>
      <c r="EM132" s="221"/>
      <c r="EN132" s="221"/>
      <c r="EO132" s="221"/>
      <c r="EP132" s="221"/>
      <c r="EQ132" s="221"/>
      <c r="ER132" s="221"/>
      <c r="ES132" s="221"/>
      <c r="ET132" s="221"/>
      <c r="EU132" s="221"/>
      <c r="HD132" s="228"/>
    </row>
    <row r="133" spans="2:212" ht="14.1" customHeight="1" x14ac:dyDescent="0.2">
      <c r="DI133" s="220"/>
      <c r="DJ133" s="221"/>
      <c r="DK133" s="222"/>
      <c r="DL133" s="222"/>
      <c r="DM133" s="223"/>
      <c r="DN133" s="222"/>
      <c r="DO133" s="222"/>
      <c r="DP133" s="222"/>
      <c r="DQ133" s="223"/>
      <c r="DR133" s="222"/>
      <c r="DS133" s="223"/>
      <c r="DT133" s="222"/>
      <c r="DU133" s="224"/>
      <c r="DV133" s="222"/>
      <c r="DW133" s="225"/>
      <c r="DX133" s="222"/>
      <c r="DY133" s="220"/>
      <c r="DZ133" s="226"/>
      <c r="EA133" s="222"/>
      <c r="EB133" s="220"/>
      <c r="EC133" s="220"/>
      <c r="ED133" s="226"/>
      <c r="EE133" s="220"/>
      <c r="EF133" s="226"/>
      <c r="EG133" s="220"/>
      <c r="EH133" s="227"/>
      <c r="EI133" s="221"/>
      <c r="EJ133" s="225"/>
      <c r="EK133" s="221"/>
      <c r="EL133" s="221"/>
      <c r="EM133" s="221"/>
      <c r="EN133" s="221"/>
      <c r="EO133" s="221"/>
      <c r="EP133" s="221"/>
      <c r="EQ133" s="221"/>
      <c r="ER133" s="221"/>
      <c r="ES133" s="221"/>
      <c r="ET133" s="221"/>
      <c r="EU133" s="221"/>
      <c r="HD133" s="228"/>
    </row>
    <row r="134" spans="2:212" ht="14.1" customHeight="1" x14ac:dyDescent="0.2">
      <c r="DI134" s="220"/>
      <c r="DJ134" s="221"/>
      <c r="DK134" s="222"/>
      <c r="DL134" s="222"/>
      <c r="DM134" s="223"/>
      <c r="DN134" s="222"/>
      <c r="DO134" s="222"/>
      <c r="DP134" s="222"/>
      <c r="DQ134" s="223"/>
      <c r="DR134" s="222"/>
      <c r="DS134" s="223"/>
      <c r="DT134" s="222"/>
      <c r="DU134" s="224"/>
      <c r="DV134" s="222"/>
      <c r="DW134" s="225"/>
      <c r="DX134" s="222"/>
      <c r="DY134" s="220"/>
      <c r="DZ134" s="226"/>
      <c r="EA134" s="222"/>
      <c r="EB134" s="220"/>
      <c r="EC134" s="220"/>
      <c r="ED134" s="226"/>
      <c r="EE134" s="220"/>
      <c r="EF134" s="226"/>
      <c r="EG134" s="220"/>
      <c r="EH134" s="227"/>
      <c r="EI134" s="221"/>
      <c r="EJ134" s="225"/>
      <c r="EK134" s="221"/>
      <c r="EL134" s="221"/>
      <c r="EM134" s="221"/>
      <c r="EN134" s="221"/>
      <c r="EO134" s="221"/>
      <c r="EP134" s="221"/>
      <c r="EQ134" s="221"/>
      <c r="ER134" s="221"/>
      <c r="ES134" s="221"/>
      <c r="ET134" s="221"/>
      <c r="EU134" s="221"/>
      <c r="HD134" s="228"/>
    </row>
    <row r="135" spans="2:212" ht="14.1" customHeight="1" x14ac:dyDescent="0.2">
      <c r="DI135" s="220"/>
      <c r="DJ135" s="221"/>
      <c r="DK135" s="222"/>
      <c r="DL135" s="222"/>
      <c r="DM135" s="223"/>
      <c r="DN135" s="222"/>
      <c r="DO135" s="222"/>
      <c r="DP135" s="222"/>
      <c r="DQ135" s="223"/>
      <c r="DR135" s="222"/>
      <c r="DS135" s="223"/>
      <c r="DT135" s="222"/>
      <c r="DU135" s="224"/>
      <c r="DV135" s="222"/>
      <c r="DW135" s="225"/>
      <c r="DX135" s="222"/>
      <c r="DY135" s="220"/>
      <c r="DZ135" s="226"/>
      <c r="EA135" s="222"/>
      <c r="EB135" s="220"/>
      <c r="EC135" s="220"/>
      <c r="ED135" s="226"/>
      <c r="EE135" s="220"/>
      <c r="EF135" s="226"/>
      <c r="EG135" s="220"/>
      <c r="EH135" s="227"/>
      <c r="EI135" s="221"/>
      <c r="EJ135" s="230"/>
      <c r="EK135" s="221"/>
      <c r="EL135" s="221"/>
      <c r="EM135" s="221"/>
      <c r="EN135" s="221"/>
      <c r="EO135" s="221"/>
      <c r="EP135" s="221"/>
      <c r="EQ135" s="221"/>
      <c r="ER135" s="221"/>
      <c r="ES135" s="221"/>
      <c r="ET135" s="221"/>
      <c r="EU135" s="221"/>
      <c r="HD135" s="228"/>
    </row>
    <row r="136" spans="2:212" ht="14.1" customHeight="1" x14ac:dyDescent="0.2">
      <c r="DI136" s="220"/>
      <c r="DJ136" s="221"/>
      <c r="DK136" s="222"/>
      <c r="DL136" s="222"/>
      <c r="DM136" s="223"/>
      <c r="DN136" s="222"/>
      <c r="DO136" s="222"/>
      <c r="DP136" s="222"/>
      <c r="DQ136" s="223"/>
      <c r="DR136" s="222"/>
      <c r="DS136" s="223"/>
      <c r="DT136" s="222"/>
      <c r="DU136" s="224"/>
      <c r="DV136" s="222"/>
      <c r="DW136" s="225"/>
      <c r="DX136" s="222"/>
      <c r="DY136" s="220"/>
      <c r="DZ136" s="226"/>
      <c r="EA136" s="222"/>
      <c r="EB136" s="220"/>
      <c r="EC136" s="220"/>
      <c r="ED136" s="226"/>
      <c r="EE136" s="220"/>
      <c r="EF136" s="226"/>
      <c r="EG136" s="220"/>
      <c r="EH136" s="227"/>
      <c r="EI136" s="221"/>
      <c r="EJ136" s="225"/>
      <c r="EK136" s="221"/>
      <c r="EL136" s="221"/>
      <c r="EM136" s="221"/>
      <c r="EN136" s="221"/>
      <c r="EO136" s="221"/>
      <c r="EP136" s="221"/>
      <c r="EQ136" s="221"/>
      <c r="ER136" s="221"/>
      <c r="ES136" s="221"/>
      <c r="ET136" s="221"/>
      <c r="EU136" s="221"/>
      <c r="HD136" s="228"/>
    </row>
    <row r="137" spans="2:212" ht="14.1" customHeight="1" x14ac:dyDescent="0.2">
      <c r="DI137" s="220"/>
      <c r="DJ137" s="221"/>
      <c r="DK137" s="222"/>
      <c r="DL137" s="222"/>
      <c r="DM137" s="223"/>
      <c r="DN137" s="222"/>
      <c r="DO137" s="222"/>
      <c r="DP137" s="222"/>
      <c r="DQ137" s="223"/>
      <c r="DR137" s="222"/>
      <c r="DS137" s="223"/>
      <c r="DT137" s="222"/>
      <c r="DU137" s="224"/>
      <c r="DV137" s="222"/>
      <c r="DW137" s="225"/>
      <c r="DX137" s="222"/>
      <c r="DY137" s="220"/>
      <c r="DZ137" s="226"/>
      <c r="EA137" s="222"/>
      <c r="EB137" s="220"/>
      <c r="EC137" s="220"/>
      <c r="ED137" s="226"/>
      <c r="EE137" s="220"/>
      <c r="EF137" s="226"/>
      <c r="EG137" s="220"/>
      <c r="EH137" s="227"/>
      <c r="EI137" s="221"/>
      <c r="EJ137" s="225"/>
      <c r="EK137" s="221"/>
      <c r="EL137" s="221"/>
      <c r="EM137" s="221"/>
      <c r="EN137" s="221"/>
      <c r="EO137" s="221"/>
      <c r="EP137" s="221"/>
      <c r="EQ137" s="221"/>
      <c r="ER137" s="221"/>
      <c r="ES137" s="221"/>
      <c r="ET137" s="221"/>
      <c r="EU137" s="221"/>
      <c r="HD137" s="228"/>
    </row>
    <row r="138" spans="2:212" ht="14.1" customHeight="1" x14ac:dyDescent="0.2">
      <c r="DI138" s="220"/>
      <c r="DJ138" s="221"/>
      <c r="DK138" s="222"/>
      <c r="DL138" s="222"/>
      <c r="DM138" s="223"/>
      <c r="DN138" s="222"/>
      <c r="DO138" s="222"/>
      <c r="DP138" s="222"/>
      <c r="DQ138" s="223"/>
      <c r="DR138" s="222"/>
      <c r="DS138" s="223"/>
      <c r="DT138" s="222"/>
      <c r="DU138" s="224"/>
      <c r="DV138" s="222"/>
      <c r="DW138" s="225"/>
      <c r="DX138" s="222"/>
      <c r="DY138" s="220"/>
      <c r="DZ138" s="226"/>
      <c r="EA138" s="222"/>
      <c r="EB138" s="220"/>
      <c r="EC138" s="220"/>
      <c r="ED138" s="226"/>
      <c r="EE138" s="220"/>
      <c r="EF138" s="226"/>
      <c r="EG138" s="220"/>
      <c r="EH138" s="227"/>
      <c r="EI138" s="231"/>
      <c r="EJ138" s="225"/>
      <c r="EK138" s="231"/>
      <c r="EL138" s="231"/>
      <c r="EM138" s="232"/>
      <c r="EN138" s="231"/>
      <c r="EO138" s="231"/>
      <c r="EP138" s="231"/>
      <c r="EQ138" s="230"/>
      <c r="ER138" s="231"/>
      <c r="ES138" s="230"/>
      <c r="ET138" s="231"/>
      <c r="EU138" s="230"/>
      <c r="HD138" s="228"/>
    </row>
    <row r="139" spans="2:212" ht="14.1" customHeight="1" x14ac:dyDescent="0.2">
      <c r="DI139" s="220"/>
      <c r="DJ139" s="221"/>
      <c r="DK139" s="222"/>
      <c r="DL139" s="222"/>
      <c r="DM139" s="223"/>
      <c r="DN139" s="222"/>
      <c r="DO139" s="222"/>
      <c r="DP139" s="222"/>
      <c r="DQ139" s="223"/>
      <c r="DR139" s="222"/>
      <c r="DS139" s="223"/>
      <c r="DT139" s="222"/>
      <c r="DU139" s="224"/>
      <c r="DV139" s="222"/>
      <c r="DW139" s="225"/>
      <c r="DX139" s="222"/>
      <c r="DY139" s="220"/>
      <c r="DZ139" s="226"/>
      <c r="EA139" s="222"/>
      <c r="EB139" s="220"/>
      <c r="EC139" s="220"/>
      <c r="ED139" s="226"/>
      <c r="EE139" s="220"/>
      <c r="EF139" s="226"/>
      <c r="EG139" s="220"/>
      <c r="EH139" s="227"/>
      <c r="HD139" s="228"/>
    </row>
    <row r="140" spans="2:212" ht="14.1" customHeight="1" x14ac:dyDescent="0.2">
      <c r="DI140" s="220"/>
      <c r="DJ140" s="221"/>
      <c r="DK140" s="222"/>
      <c r="DL140" s="222"/>
      <c r="DM140" s="223"/>
      <c r="DN140" s="222"/>
      <c r="DO140" s="222"/>
      <c r="DP140" s="222"/>
      <c r="DQ140" s="223"/>
      <c r="DR140" s="222"/>
      <c r="DS140" s="223"/>
      <c r="DT140" s="222"/>
      <c r="DU140" s="224"/>
      <c r="DV140" s="222"/>
      <c r="DW140" s="225"/>
      <c r="DX140" s="222"/>
      <c r="DY140" s="222"/>
      <c r="DZ140" s="226"/>
      <c r="EA140" s="222"/>
      <c r="EB140" s="220"/>
      <c r="EC140" s="220"/>
      <c r="ED140" s="226"/>
      <c r="EE140" s="220"/>
      <c r="EF140" s="226"/>
      <c r="EG140" s="220"/>
      <c r="EH140" s="227"/>
      <c r="HD140" s="228"/>
    </row>
    <row r="141" spans="2:212" ht="14.1" customHeight="1" x14ac:dyDescent="0.2">
      <c r="DI141" s="220"/>
      <c r="DJ141" s="221"/>
      <c r="DK141" s="222"/>
      <c r="DL141" s="222"/>
      <c r="DM141" s="223"/>
      <c r="DN141" s="222"/>
      <c r="DO141" s="222"/>
      <c r="DP141" s="222"/>
      <c r="DQ141" s="223"/>
      <c r="DR141" s="222"/>
      <c r="DS141" s="223"/>
      <c r="DT141" s="222"/>
      <c r="DU141" s="224"/>
      <c r="DV141" s="222"/>
      <c r="DW141" s="225"/>
      <c r="DX141" s="222"/>
      <c r="DY141" s="220"/>
      <c r="DZ141" s="226"/>
      <c r="EA141" s="222"/>
      <c r="EB141" s="220"/>
      <c r="EC141" s="220"/>
      <c r="ED141" s="226"/>
      <c r="EE141" s="220"/>
      <c r="EF141" s="226"/>
      <c r="EG141" s="220"/>
      <c r="EH141" s="227"/>
      <c r="HD141" s="228"/>
    </row>
    <row r="142" spans="2:212" ht="14.1" customHeight="1" x14ac:dyDescent="0.2">
      <c r="DI142" s="220"/>
      <c r="DJ142" s="221"/>
      <c r="DK142" s="222"/>
      <c r="DL142" s="222"/>
      <c r="DM142" s="223"/>
      <c r="DN142" s="222"/>
      <c r="DO142" s="222"/>
      <c r="DP142" s="222"/>
      <c r="DQ142" s="223"/>
      <c r="DR142" s="222"/>
      <c r="DS142" s="223"/>
      <c r="DT142" s="222"/>
      <c r="DU142" s="224"/>
      <c r="DV142" s="222"/>
      <c r="DW142" s="225"/>
      <c r="DX142" s="222"/>
      <c r="DY142" s="220"/>
      <c r="DZ142" s="226"/>
      <c r="EA142" s="222"/>
      <c r="EB142" s="220"/>
      <c r="EC142" s="220"/>
      <c r="ED142" s="226"/>
      <c r="EE142" s="220"/>
      <c r="EF142" s="226"/>
      <c r="EG142" s="220"/>
      <c r="EH142" s="227"/>
      <c r="HD142" s="228"/>
    </row>
    <row r="143" spans="2:212" ht="14.1" customHeight="1" x14ac:dyDescent="0.2">
      <c r="DI143" s="220"/>
      <c r="DJ143" s="221"/>
      <c r="DK143" s="222"/>
      <c r="DL143" s="222"/>
      <c r="DM143" s="223"/>
      <c r="DN143" s="222"/>
      <c r="DO143" s="222"/>
      <c r="DP143" s="222"/>
      <c r="DQ143" s="223"/>
      <c r="DR143" s="222"/>
      <c r="DS143" s="223"/>
      <c r="DT143" s="222"/>
      <c r="DU143" s="224"/>
      <c r="DV143" s="222"/>
      <c r="DW143" s="225"/>
      <c r="DX143" s="222"/>
      <c r="DY143" s="220"/>
      <c r="DZ143" s="226"/>
      <c r="EA143" s="222"/>
      <c r="EB143" s="220"/>
      <c r="EC143" s="220"/>
      <c r="ED143" s="226"/>
      <c r="EE143" s="220"/>
      <c r="EF143" s="226"/>
      <c r="EG143" s="220"/>
      <c r="EH143" s="227"/>
    </row>
    <row r="144" spans="2:212" ht="14.1" customHeight="1" x14ac:dyDescent="0.2">
      <c r="DI144" s="220"/>
      <c r="DJ144" s="221"/>
      <c r="DK144" s="222"/>
      <c r="DL144" s="222"/>
      <c r="DM144" s="223"/>
      <c r="DN144" s="222"/>
      <c r="DO144" s="222"/>
      <c r="DP144" s="222"/>
      <c r="DQ144" s="223"/>
      <c r="DR144" s="222"/>
      <c r="DS144" s="223"/>
      <c r="DT144" s="222"/>
      <c r="DU144" s="224"/>
      <c r="DV144" s="222"/>
      <c r="DW144" s="225"/>
      <c r="DX144" s="221"/>
      <c r="DY144" s="221"/>
      <c r="DZ144" s="221"/>
      <c r="EA144" s="221"/>
      <c r="EB144" s="221"/>
      <c r="EC144" s="221"/>
      <c r="ED144" s="221"/>
      <c r="EE144" s="221"/>
      <c r="EF144" s="221"/>
      <c r="EG144" s="221"/>
      <c r="EH144" s="221"/>
    </row>
    <row r="145" spans="113:138" ht="14.1" customHeight="1" x14ac:dyDescent="0.2">
      <c r="DI145" s="220"/>
      <c r="DJ145" s="221"/>
      <c r="DK145" s="222"/>
      <c r="DL145" s="222"/>
      <c r="DM145" s="223"/>
      <c r="DN145" s="222"/>
      <c r="DO145" s="222"/>
      <c r="DP145" s="222"/>
      <c r="DQ145" s="223"/>
      <c r="DR145" s="222"/>
      <c r="DS145" s="223"/>
      <c r="DT145" s="222"/>
      <c r="DU145" s="224"/>
      <c r="DV145" s="222"/>
      <c r="DW145" s="225"/>
      <c r="DX145" s="221"/>
      <c r="DY145" s="221"/>
      <c r="DZ145" s="221"/>
      <c r="EA145" s="221"/>
      <c r="EB145" s="221"/>
      <c r="EC145" s="221"/>
      <c r="ED145" s="221"/>
      <c r="EE145" s="221"/>
      <c r="EF145" s="221"/>
      <c r="EG145" s="221"/>
      <c r="EH145" s="221"/>
    </row>
    <row r="146" spans="113:138" ht="14.1" customHeight="1" x14ac:dyDescent="0.2">
      <c r="DI146" s="220"/>
      <c r="DJ146" s="221"/>
      <c r="DK146" s="222"/>
      <c r="DL146" s="222"/>
      <c r="DM146" s="223"/>
      <c r="DN146" s="222"/>
      <c r="DO146" s="222"/>
      <c r="DP146" s="222"/>
      <c r="DQ146" s="223"/>
      <c r="DR146" s="222"/>
      <c r="DS146" s="223"/>
      <c r="DT146" s="222"/>
      <c r="DU146" s="224"/>
      <c r="DV146" s="222"/>
      <c r="DW146" s="225"/>
      <c r="DX146" s="221"/>
      <c r="DY146" s="221"/>
      <c r="DZ146" s="221"/>
      <c r="EA146" s="221"/>
      <c r="EB146" s="221"/>
      <c r="EC146" s="221"/>
      <c r="ED146" s="221"/>
      <c r="EE146" s="221"/>
      <c r="EF146" s="221"/>
      <c r="EG146" s="221"/>
      <c r="EH146" s="221"/>
    </row>
    <row r="147" spans="113:138" ht="14.1" customHeight="1" x14ac:dyDescent="0.2">
      <c r="DL147" s="225"/>
      <c r="DM147" s="225"/>
      <c r="DN147" s="225"/>
      <c r="DO147" s="225"/>
      <c r="DP147" s="225"/>
      <c r="DQ147" s="225"/>
      <c r="DR147" s="225"/>
      <c r="DS147" s="225"/>
      <c r="DT147" s="225"/>
      <c r="DU147" s="225"/>
      <c r="DV147" s="225"/>
      <c r="DW147" s="225"/>
      <c r="DX147" s="221"/>
      <c r="DY147" s="221"/>
      <c r="DZ147" s="221"/>
      <c r="EA147" s="221"/>
      <c r="EB147" s="221"/>
      <c r="EC147" s="221"/>
      <c r="ED147" s="221"/>
      <c r="EE147" s="221"/>
      <c r="EF147" s="221"/>
      <c r="EG147" s="221"/>
      <c r="EH147" s="221"/>
    </row>
    <row r="148" spans="113:138" ht="14.1" customHeight="1" x14ac:dyDescent="0.2">
      <c r="DI148" s="220"/>
      <c r="DW148" s="221"/>
      <c r="DX148" s="221"/>
      <c r="DY148" s="221"/>
      <c r="DZ148" s="221"/>
      <c r="EA148" s="221"/>
      <c r="EB148" s="221"/>
      <c r="EC148" s="221"/>
      <c r="ED148" s="221"/>
      <c r="EE148" s="221"/>
      <c r="EF148" s="221"/>
      <c r="EG148" s="221"/>
      <c r="EH148" s="221"/>
    </row>
    <row r="149" spans="113:138" ht="14.1" customHeight="1" x14ac:dyDescent="0.2">
      <c r="DW149" s="221"/>
      <c r="DX149" s="221"/>
      <c r="DY149" s="221"/>
      <c r="DZ149" s="221"/>
      <c r="EA149" s="221"/>
      <c r="EB149" s="221"/>
      <c r="EC149" s="221"/>
      <c r="ED149" s="221"/>
      <c r="EE149" s="221"/>
      <c r="EF149" s="221"/>
      <c r="EG149" s="221"/>
      <c r="EH149" s="221"/>
    </row>
    <row r="150" spans="113:138" ht="14.1" customHeight="1" x14ac:dyDescent="0.2">
      <c r="DW150" s="221"/>
      <c r="DX150" s="221"/>
      <c r="DY150" s="221"/>
      <c r="DZ150" s="221"/>
      <c r="EA150" s="221"/>
      <c r="EB150" s="221"/>
      <c r="EC150" s="221"/>
      <c r="ED150" s="221"/>
      <c r="EE150" s="221"/>
      <c r="EF150" s="221"/>
      <c r="EG150" s="221"/>
      <c r="EH150" s="221"/>
    </row>
    <row r="151" spans="113:138" ht="14.1" customHeight="1" x14ac:dyDescent="0.2">
      <c r="DW151" s="221"/>
      <c r="DX151" s="221"/>
      <c r="DY151" s="221"/>
      <c r="DZ151" s="221"/>
      <c r="EA151" s="221"/>
      <c r="EB151" s="221"/>
      <c r="EC151" s="221"/>
      <c r="ED151" s="221"/>
      <c r="EE151" s="221"/>
      <c r="EF151" s="221"/>
      <c r="EG151" s="221"/>
      <c r="EH151" s="221"/>
    </row>
    <row r="152" spans="113:138" ht="14.1" customHeight="1" x14ac:dyDescent="0.2">
      <c r="DW152" s="221"/>
      <c r="DX152" s="221"/>
      <c r="DY152" s="221"/>
      <c r="DZ152" s="221"/>
      <c r="EA152" s="221"/>
      <c r="EB152" s="221"/>
      <c r="EC152" s="221"/>
      <c r="ED152" s="221"/>
      <c r="EE152" s="221"/>
      <c r="EF152" s="221"/>
      <c r="EG152" s="221"/>
      <c r="EH152" s="221"/>
    </row>
    <row r="153" spans="113:138" ht="14.1" customHeight="1" x14ac:dyDescent="0.2">
      <c r="DW153" s="221"/>
      <c r="DX153" s="221"/>
      <c r="DY153" s="221"/>
      <c r="DZ153" s="221"/>
      <c r="EA153" s="221"/>
      <c r="EB153" s="221"/>
      <c r="EC153" s="221"/>
      <c r="ED153" s="221"/>
      <c r="EE153" s="221"/>
      <c r="EF153" s="221"/>
      <c r="EG153" s="221"/>
      <c r="EH153" s="221"/>
    </row>
    <row r="154" spans="113:138" ht="14.1" customHeight="1" x14ac:dyDescent="0.2">
      <c r="DW154" s="221"/>
      <c r="DX154" s="221"/>
      <c r="DY154" s="221"/>
      <c r="DZ154" s="221"/>
      <c r="EA154" s="221"/>
      <c r="EB154" s="221"/>
      <c r="EC154" s="221"/>
      <c r="ED154" s="221"/>
      <c r="EE154" s="221"/>
      <c r="EF154" s="221"/>
      <c r="EG154" s="221"/>
      <c r="EH154" s="221"/>
    </row>
  </sheetData>
  <sortState ref="A83:IY94">
    <sortCondition ref="A83:A94"/>
  </sortState>
  <mergeCells count="82">
    <mergeCell ref="IB5:IM5"/>
    <mergeCell ref="IC6:IG6"/>
    <mergeCell ref="IH6:IM6"/>
    <mergeCell ref="IN5:IY5"/>
    <mergeCell ref="IO6:IS6"/>
    <mergeCell ref="IT6:IY6"/>
    <mergeCell ref="HP5:IA5"/>
    <mergeCell ref="HQ6:HU6"/>
    <mergeCell ref="HV6:IA6"/>
    <mergeCell ref="FH5:FS5"/>
    <mergeCell ref="GX6:HC6"/>
    <mergeCell ref="FT5:GE5"/>
    <mergeCell ref="GR5:HC5"/>
    <mergeCell ref="GS6:GW6"/>
    <mergeCell ref="FI6:FN6"/>
    <mergeCell ref="FU6:FZ6"/>
    <mergeCell ref="CX6:DB6"/>
    <mergeCell ref="DC6:DH6"/>
    <mergeCell ref="DI5:DU5"/>
    <mergeCell ref="DI6:DJ6"/>
    <mergeCell ref="DP6:DU6"/>
    <mergeCell ref="DK6:DO6"/>
    <mergeCell ref="CV5:DH5"/>
    <mergeCell ref="CV6:CW6"/>
    <mergeCell ref="BL5:BU5"/>
    <mergeCell ref="BL6:BM6"/>
    <mergeCell ref="BN6:BO6"/>
    <mergeCell ref="BP6:BU6"/>
    <mergeCell ref="CI5:CU5"/>
    <mergeCell ref="CI6:CJ6"/>
    <mergeCell ref="CK6:CO6"/>
    <mergeCell ref="CP6:CU6"/>
    <mergeCell ref="BV5:CH5"/>
    <mergeCell ref="BV6:BW6"/>
    <mergeCell ref="BX6:CB6"/>
    <mergeCell ref="CC6:CH6"/>
    <mergeCell ref="AR5:BA5"/>
    <mergeCell ref="AR6:AS6"/>
    <mergeCell ref="AT6:AU6"/>
    <mergeCell ref="AV6:BA6"/>
    <mergeCell ref="BB5:BK5"/>
    <mergeCell ref="BB6:BC6"/>
    <mergeCell ref="BD6:BE6"/>
    <mergeCell ref="BF6:BK6"/>
    <mergeCell ref="X5:AG5"/>
    <mergeCell ref="X6:Y6"/>
    <mergeCell ref="Z6:AA6"/>
    <mergeCell ref="AB6:AG6"/>
    <mergeCell ref="AH5:AQ5"/>
    <mergeCell ref="AH6:AI6"/>
    <mergeCell ref="AJ6:AK6"/>
    <mergeCell ref="AL6:AQ6"/>
    <mergeCell ref="C5:M5"/>
    <mergeCell ref="C6:D6"/>
    <mergeCell ref="E6:G6"/>
    <mergeCell ref="H6:M6"/>
    <mergeCell ref="N5:W5"/>
    <mergeCell ref="N6:O6"/>
    <mergeCell ref="P6:Q6"/>
    <mergeCell ref="R6:W6"/>
    <mergeCell ref="EP6:EU6"/>
    <mergeCell ref="EW6:FB6"/>
    <mergeCell ref="DV5:EH5"/>
    <mergeCell ref="DV6:DW6"/>
    <mergeCell ref="DX6:EB6"/>
    <mergeCell ref="EC6:EH6"/>
    <mergeCell ref="GR4:IY4"/>
    <mergeCell ref="GR2:IY2"/>
    <mergeCell ref="B5:B7"/>
    <mergeCell ref="FC6:FG6"/>
    <mergeCell ref="FO6:FS6"/>
    <mergeCell ref="GA6:GE6"/>
    <mergeCell ref="HE6:HI6"/>
    <mergeCell ref="HJ6:HO6"/>
    <mergeCell ref="HD5:HO5"/>
    <mergeCell ref="GF5:GQ5"/>
    <mergeCell ref="GG6:GK6"/>
    <mergeCell ref="GL6:GQ6"/>
    <mergeCell ref="EV5:FG5"/>
    <mergeCell ref="EI5:EU5"/>
    <mergeCell ref="EI6:EJ6"/>
    <mergeCell ref="EK6:EO6"/>
  </mergeCells>
  <phoneticPr fontId="4" type="noConversion"/>
  <conditionalFormatting sqref="C7:W7 C125:H125 BV125:BY125 BV7:CH7 J125 C8:H123 J8:J123 L8:L123 L125 N125 N8:N123 P8:P123 P125 R125 R8:R123 T8:T123 T125 V125 V8:V123 BV8:BY123 CA8:CC123 CA125:CC125 CE125 CE8:CE123 CG8:CG123 CG125">
    <cfRule type="containsErrors" dxfId="260" priority="261">
      <formula>ISERROR(C7)</formula>
    </cfRule>
  </conditionalFormatting>
  <conditionalFormatting sqref="C124:H124 BV124:BY124 J124 L124 N124 P124 R124 T124 V124 CA124:CC124 CE124 CG124">
    <cfRule type="containsErrors" dxfId="259" priority="260">
      <formula>ISERROR(C124)</formula>
    </cfRule>
  </conditionalFormatting>
  <conditionalFormatting sqref="X7:AG7 X125 Z125 X8:X123 Z8:Z123 AB8:AB123 AB125 AD125 AD8:AD123 AF8:AF123 AF125">
    <cfRule type="containsErrors" dxfId="258" priority="259">
      <formula>ISERROR(X7)</formula>
    </cfRule>
  </conditionalFormatting>
  <conditionalFormatting sqref="X124 Z124 AB124 AD124 AF124">
    <cfRule type="containsErrors" dxfId="257" priority="258">
      <formula>ISERROR(X124)</formula>
    </cfRule>
  </conditionalFormatting>
  <conditionalFormatting sqref="AH7:AQ7 AH125 AJ125 AH8:AH123 AJ8:AJ123 AL8:AL123 AL125 AN125 AN8:AN123 AP8:AP123 AP125">
    <cfRule type="containsErrors" dxfId="256" priority="257">
      <formula>ISERROR(AH7)</formula>
    </cfRule>
  </conditionalFormatting>
  <conditionalFormatting sqref="AH124 AJ124 AL124 AN124 AP124">
    <cfRule type="containsErrors" dxfId="255" priority="256">
      <formula>ISERROR(AH124)</formula>
    </cfRule>
  </conditionalFormatting>
  <conditionalFormatting sqref="AR7:BA7 AR125 AT125 AR8:AR123 AT8:AT123 AV8:AV123 AV125 AX125 AX8:AX123 AZ8:AZ123 AZ125">
    <cfRule type="containsErrors" dxfId="254" priority="255">
      <formula>ISERROR(AR7)</formula>
    </cfRule>
  </conditionalFormatting>
  <conditionalFormatting sqref="AR124 AT124 AV124 AX124 AZ124">
    <cfRule type="containsErrors" dxfId="253" priority="254">
      <formula>ISERROR(AR124)</formula>
    </cfRule>
  </conditionalFormatting>
  <conditionalFormatting sqref="BB7:BK7 BB125 BD125 BB8:BB123 BD8:BD123 BF8:BF123 BF125 BH125 BH8:BH123 BJ8:BJ123 BJ125">
    <cfRule type="containsErrors" dxfId="252" priority="253">
      <formula>ISERROR(BB7)</formula>
    </cfRule>
  </conditionalFormatting>
  <conditionalFormatting sqref="BB124 BD124 BF124 BH124 BJ124">
    <cfRule type="containsErrors" dxfId="251" priority="252">
      <formula>ISERROR(BB124)</formula>
    </cfRule>
  </conditionalFormatting>
  <conditionalFormatting sqref="BL7:BU7 BL125:BN125 BP125 BL8:BN123 BP8:BP123 BR8:BR123 BR125 BT125 BT8:BT123">
    <cfRule type="containsErrors" dxfId="250" priority="251">
      <formula>ISERROR(BL7)</formula>
    </cfRule>
  </conditionalFormatting>
  <conditionalFormatting sqref="BL124:BN124 BP124 BR124 BT124">
    <cfRule type="containsErrors" dxfId="249" priority="250">
      <formula>ISERROR(BL124)</formula>
    </cfRule>
  </conditionalFormatting>
  <conditionalFormatting sqref="I125 I8:I123">
    <cfRule type="containsErrors" dxfId="248" priority="249">
      <formula>ISERROR(I8)</formula>
    </cfRule>
  </conditionalFormatting>
  <conditionalFormatting sqref="I124">
    <cfRule type="containsErrors" dxfId="247" priority="248">
      <formula>ISERROR(I124)</formula>
    </cfRule>
  </conditionalFormatting>
  <conditionalFormatting sqref="K125 K8:K123">
    <cfRule type="containsErrors" dxfId="246" priority="247">
      <formula>ISERROR(K8)</formula>
    </cfRule>
  </conditionalFormatting>
  <conditionalFormatting sqref="K124">
    <cfRule type="containsErrors" dxfId="245" priority="246">
      <formula>ISERROR(K124)</formula>
    </cfRule>
  </conditionalFormatting>
  <conditionalFormatting sqref="M125 M8:M123">
    <cfRule type="containsErrors" dxfId="244" priority="245">
      <formula>ISERROR(M8)</formula>
    </cfRule>
  </conditionalFormatting>
  <conditionalFormatting sqref="M124">
    <cfRule type="containsErrors" dxfId="243" priority="244">
      <formula>ISERROR(M124)</formula>
    </cfRule>
  </conditionalFormatting>
  <conditionalFormatting sqref="O125 O8:O123">
    <cfRule type="containsErrors" dxfId="242" priority="243">
      <formula>ISERROR(O8)</formula>
    </cfRule>
  </conditionalFormatting>
  <conditionalFormatting sqref="O124">
    <cfRule type="containsErrors" dxfId="241" priority="242">
      <formula>ISERROR(O124)</formula>
    </cfRule>
  </conditionalFormatting>
  <conditionalFormatting sqref="Q125 Q8:Q123">
    <cfRule type="containsErrors" dxfId="240" priority="241">
      <formula>ISERROR(Q8)</formula>
    </cfRule>
  </conditionalFormatting>
  <conditionalFormatting sqref="Q124">
    <cfRule type="containsErrors" dxfId="239" priority="240">
      <formula>ISERROR(Q124)</formula>
    </cfRule>
  </conditionalFormatting>
  <conditionalFormatting sqref="S125 S8:S123">
    <cfRule type="containsErrors" dxfId="238" priority="239">
      <formula>ISERROR(S8)</formula>
    </cfRule>
  </conditionalFormatting>
  <conditionalFormatting sqref="S124">
    <cfRule type="containsErrors" dxfId="237" priority="238">
      <formula>ISERROR(S124)</formula>
    </cfRule>
  </conditionalFormatting>
  <conditionalFormatting sqref="U125 U8:U123">
    <cfRule type="containsErrors" dxfId="236" priority="237">
      <formula>ISERROR(U8)</formula>
    </cfRule>
  </conditionalFormatting>
  <conditionalFormatting sqref="U124">
    <cfRule type="containsErrors" dxfId="235" priority="236">
      <formula>ISERROR(U124)</formula>
    </cfRule>
  </conditionalFormatting>
  <conditionalFormatting sqref="W125 W8:W123">
    <cfRule type="containsErrors" dxfId="234" priority="235">
      <formula>ISERROR(W8)</formula>
    </cfRule>
  </conditionalFormatting>
  <conditionalFormatting sqref="W124">
    <cfRule type="containsErrors" dxfId="233" priority="234">
      <formula>ISERROR(W124)</formula>
    </cfRule>
  </conditionalFormatting>
  <conditionalFormatting sqref="Y125 Y8:Y123">
    <cfRule type="containsErrors" dxfId="232" priority="233">
      <formula>ISERROR(Y8)</formula>
    </cfRule>
  </conditionalFormatting>
  <conditionalFormatting sqref="Y124">
    <cfRule type="containsErrors" dxfId="231" priority="232">
      <formula>ISERROR(Y124)</formula>
    </cfRule>
  </conditionalFormatting>
  <conditionalFormatting sqref="AA125 AA8:AA123">
    <cfRule type="containsErrors" dxfId="230" priority="231">
      <formula>ISERROR(AA8)</formula>
    </cfRule>
  </conditionalFormatting>
  <conditionalFormatting sqref="AA124">
    <cfRule type="containsErrors" dxfId="229" priority="230">
      <formula>ISERROR(AA124)</formula>
    </cfRule>
  </conditionalFormatting>
  <conditionalFormatting sqref="AC125 AC8:AC123">
    <cfRule type="containsErrors" dxfId="228" priority="229">
      <formula>ISERROR(AC8)</formula>
    </cfRule>
  </conditionalFormatting>
  <conditionalFormatting sqref="AC124">
    <cfRule type="containsErrors" dxfId="227" priority="228">
      <formula>ISERROR(AC124)</formula>
    </cfRule>
  </conditionalFormatting>
  <conditionalFormatting sqref="AE125 AE8:AE123">
    <cfRule type="containsErrors" dxfId="226" priority="227">
      <formula>ISERROR(AE8)</formula>
    </cfRule>
  </conditionalFormatting>
  <conditionalFormatting sqref="AE124">
    <cfRule type="containsErrors" dxfId="225" priority="226">
      <formula>ISERROR(AE124)</formula>
    </cfRule>
  </conditionalFormatting>
  <conditionalFormatting sqref="AG125 AG8:AG123">
    <cfRule type="containsErrors" dxfId="224" priority="225">
      <formula>ISERROR(AG8)</formula>
    </cfRule>
  </conditionalFormatting>
  <conditionalFormatting sqref="AG124">
    <cfRule type="containsErrors" dxfId="223" priority="224">
      <formula>ISERROR(AG124)</formula>
    </cfRule>
  </conditionalFormatting>
  <conditionalFormatting sqref="AI125 AI8:AI123">
    <cfRule type="containsErrors" dxfId="222" priority="223">
      <formula>ISERROR(AI8)</formula>
    </cfRule>
  </conditionalFormatting>
  <conditionalFormatting sqref="AI124">
    <cfRule type="containsErrors" dxfId="221" priority="222">
      <formula>ISERROR(AI124)</formula>
    </cfRule>
  </conditionalFormatting>
  <conditionalFormatting sqref="AK125 AK8:AK123">
    <cfRule type="containsErrors" dxfId="220" priority="221">
      <formula>ISERROR(AK8)</formula>
    </cfRule>
  </conditionalFormatting>
  <conditionalFormatting sqref="AK124">
    <cfRule type="containsErrors" dxfId="219" priority="220">
      <formula>ISERROR(AK124)</formula>
    </cfRule>
  </conditionalFormatting>
  <conditionalFormatting sqref="AM125 AM8:AM123">
    <cfRule type="containsErrors" dxfId="218" priority="219">
      <formula>ISERROR(AM8)</formula>
    </cfRule>
  </conditionalFormatting>
  <conditionalFormatting sqref="AM124">
    <cfRule type="containsErrors" dxfId="217" priority="218">
      <formula>ISERROR(AM124)</formula>
    </cfRule>
  </conditionalFormatting>
  <conditionalFormatting sqref="AO125 AO8:AO123">
    <cfRule type="containsErrors" dxfId="216" priority="217">
      <formula>ISERROR(AO8)</formula>
    </cfRule>
  </conditionalFormatting>
  <conditionalFormatting sqref="AO124">
    <cfRule type="containsErrors" dxfId="215" priority="216">
      <formula>ISERROR(AO124)</formula>
    </cfRule>
  </conditionalFormatting>
  <conditionalFormatting sqref="AQ125 AQ8:AQ123">
    <cfRule type="containsErrors" dxfId="214" priority="215">
      <formula>ISERROR(AQ8)</formula>
    </cfRule>
  </conditionalFormatting>
  <conditionalFormatting sqref="AQ124">
    <cfRule type="containsErrors" dxfId="213" priority="214">
      <formula>ISERROR(AQ124)</formula>
    </cfRule>
  </conditionalFormatting>
  <conditionalFormatting sqref="AS125 AS8:AS123">
    <cfRule type="containsErrors" dxfId="212" priority="213">
      <formula>ISERROR(AS8)</formula>
    </cfRule>
  </conditionalFormatting>
  <conditionalFormatting sqref="AS124">
    <cfRule type="containsErrors" dxfId="211" priority="212">
      <formula>ISERROR(AS124)</formula>
    </cfRule>
  </conditionalFormatting>
  <conditionalFormatting sqref="AU125 AU8:AU123">
    <cfRule type="containsErrors" dxfId="210" priority="211">
      <formula>ISERROR(AU8)</formula>
    </cfRule>
  </conditionalFormatting>
  <conditionalFormatting sqref="AU124">
    <cfRule type="containsErrors" dxfId="209" priority="210">
      <formula>ISERROR(AU124)</formula>
    </cfRule>
  </conditionalFormatting>
  <conditionalFormatting sqref="AW125 AW8:AW123">
    <cfRule type="containsErrors" dxfId="208" priority="209">
      <formula>ISERROR(AW8)</formula>
    </cfRule>
  </conditionalFormatting>
  <conditionalFormatting sqref="AW124">
    <cfRule type="containsErrors" dxfId="207" priority="208">
      <formula>ISERROR(AW124)</formula>
    </cfRule>
  </conditionalFormatting>
  <conditionalFormatting sqref="AY125 AY8:AY123">
    <cfRule type="containsErrors" dxfId="206" priority="207">
      <formula>ISERROR(AY8)</formula>
    </cfRule>
  </conditionalFormatting>
  <conditionalFormatting sqref="AY124">
    <cfRule type="containsErrors" dxfId="205" priority="206">
      <formula>ISERROR(AY124)</formula>
    </cfRule>
  </conditionalFormatting>
  <conditionalFormatting sqref="BA125 BA8:BA123">
    <cfRule type="containsErrors" dxfId="204" priority="205">
      <formula>ISERROR(BA8)</formula>
    </cfRule>
  </conditionalFormatting>
  <conditionalFormatting sqref="BA124">
    <cfRule type="containsErrors" dxfId="203" priority="204">
      <formula>ISERROR(BA124)</formula>
    </cfRule>
  </conditionalFormatting>
  <conditionalFormatting sqref="BC125 BC8:BC123">
    <cfRule type="containsErrors" dxfId="202" priority="203">
      <formula>ISERROR(BC8)</formula>
    </cfRule>
  </conditionalFormatting>
  <conditionalFormatting sqref="BC124">
    <cfRule type="containsErrors" dxfId="201" priority="202">
      <formula>ISERROR(BC124)</formula>
    </cfRule>
  </conditionalFormatting>
  <conditionalFormatting sqref="BE125 BE8:BE123">
    <cfRule type="containsErrors" dxfId="200" priority="201">
      <formula>ISERROR(BE8)</formula>
    </cfRule>
  </conditionalFormatting>
  <conditionalFormatting sqref="BE124">
    <cfRule type="containsErrors" dxfId="199" priority="200">
      <formula>ISERROR(BE124)</formula>
    </cfRule>
  </conditionalFormatting>
  <conditionalFormatting sqref="BG125 BG8:BG123">
    <cfRule type="containsErrors" dxfId="198" priority="199">
      <formula>ISERROR(BG8)</formula>
    </cfRule>
  </conditionalFormatting>
  <conditionalFormatting sqref="BG124">
    <cfRule type="containsErrors" dxfId="197" priority="198">
      <formula>ISERROR(BG124)</formula>
    </cfRule>
  </conditionalFormatting>
  <conditionalFormatting sqref="BI125 BI8:BI123">
    <cfRule type="containsErrors" dxfId="196" priority="197">
      <formula>ISERROR(BI8)</formula>
    </cfRule>
  </conditionalFormatting>
  <conditionalFormatting sqref="BI124">
    <cfRule type="containsErrors" dxfId="195" priority="196">
      <formula>ISERROR(BI124)</formula>
    </cfRule>
  </conditionalFormatting>
  <conditionalFormatting sqref="BK125 BK8:BK123">
    <cfRule type="containsErrors" dxfId="194" priority="195">
      <formula>ISERROR(BK8)</formula>
    </cfRule>
  </conditionalFormatting>
  <conditionalFormatting sqref="BK124">
    <cfRule type="containsErrors" dxfId="193" priority="194">
      <formula>ISERROR(BK124)</formula>
    </cfRule>
  </conditionalFormatting>
  <conditionalFormatting sqref="BO125 BO8:BO123">
    <cfRule type="containsErrors" dxfId="192" priority="193">
      <formula>ISERROR(BO8)</formula>
    </cfRule>
  </conditionalFormatting>
  <conditionalFormatting sqref="BO124">
    <cfRule type="containsErrors" dxfId="191" priority="192">
      <formula>ISERROR(BO124)</formula>
    </cfRule>
  </conditionalFormatting>
  <conditionalFormatting sqref="BQ125 BQ8:BQ123">
    <cfRule type="containsErrors" dxfId="190" priority="191">
      <formula>ISERROR(BQ8)</formula>
    </cfRule>
  </conditionalFormatting>
  <conditionalFormatting sqref="BQ124">
    <cfRule type="containsErrors" dxfId="189" priority="190">
      <formula>ISERROR(BQ124)</formula>
    </cfRule>
  </conditionalFormatting>
  <conditionalFormatting sqref="BS125 BS8:BS123">
    <cfRule type="containsErrors" dxfId="188" priority="189">
      <formula>ISERROR(BS8)</formula>
    </cfRule>
  </conditionalFormatting>
  <conditionalFormatting sqref="BS124">
    <cfRule type="containsErrors" dxfId="187" priority="188">
      <formula>ISERROR(BS124)</formula>
    </cfRule>
  </conditionalFormatting>
  <conditionalFormatting sqref="BU125 BU8:BU123">
    <cfRule type="containsErrors" dxfId="186" priority="187">
      <formula>ISERROR(BU8)</formula>
    </cfRule>
  </conditionalFormatting>
  <conditionalFormatting sqref="BU124">
    <cfRule type="containsErrors" dxfId="185" priority="186">
      <formula>ISERROR(BU124)</formula>
    </cfRule>
  </conditionalFormatting>
  <conditionalFormatting sqref="BZ125 BZ8:BZ123">
    <cfRule type="containsErrors" dxfId="184" priority="185">
      <formula>ISERROR(BZ8)</formula>
    </cfRule>
  </conditionalFormatting>
  <conditionalFormatting sqref="BZ124">
    <cfRule type="containsErrors" dxfId="183" priority="184">
      <formula>ISERROR(BZ124)</formula>
    </cfRule>
  </conditionalFormatting>
  <conditionalFormatting sqref="CD125 CD8:CD123">
    <cfRule type="containsErrors" dxfId="182" priority="183">
      <formula>ISERROR(CD8)</formula>
    </cfRule>
  </conditionalFormatting>
  <conditionalFormatting sqref="CD124">
    <cfRule type="containsErrors" dxfId="181" priority="182">
      <formula>ISERROR(CD124)</formula>
    </cfRule>
  </conditionalFormatting>
  <conditionalFormatting sqref="CF125 CF8:CF123">
    <cfRule type="containsErrors" dxfId="180" priority="181">
      <formula>ISERROR(CF8)</formula>
    </cfRule>
  </conditionalFormatting>
  <conditionalFormatting sqref="CF124">
    <cfRule type="containsErrors" dxfId="179" priority="180">
      <formula>ISERROR(CF124)</formula>
    </cfRule>
  </conditionalFormatting>
  <conditionalFormatting sqref="CH125 CH8:CH123">
    <cfRule type="containsErrors" dxfId="178" priority="179">
      <formula>ISERROR(CH8)</formula>
    </cfRule>
  </conditionalFormatting>
  <conditionalFormatting sqref="CH124">
    <cfRule type="containsErrors" dxfId="177" priority="178">
      <formula>ISERROR(CH124)</formula>
    </cfRule>
  </conditionalFormatting>
  <conditionalFormatting sqref="CI125:CL125 CI7:CU7 CI8:CL123 CN8:CP123 CN125:CP125 CR125 CR8:CR123 CT8:CT123 CT125">
    <cfRule type="containsErrors" dxfId="176" priority="177">
      <formula>ISERROR(CI7)</formula>
    </cfRule>
  </conditionalFormatting>
  <conditionalFormatting sqref="CI124:CL124 CN124:CP124 CR124 CT124">
    <cfRule type="containsErrors" dxfId="175" priority="176">
      <formula>ISERROR(CI124)</formula>
    </cfRule>
  </conditionalFormatting>
  <conditionalFormatting sqref="CM125 CM8:CM123">
    <cfRule type="containsErrors" dxfId="174" priority="175">
      <formula>ISERROR(CM8)</formula>
    </cfRule>
  </conditionalFormatting>
  <conditionalFormatting sqref="CM124">
    <cfRule type="containsErrors" dxfId="173" priority="174">
      <formula>ISERROR(CM124)</formula>
    </cfRule>
  </conditionalFormatting>
  <conditionalFormatting sqref="CQ125 CQ8:CQ123">
    <cfRule type="containsErrors" dxfId="172" priority="173">
      <formula>ISERROR(CQ8)</formula>
    </cfRule>
  </conditionalFormatting>
  <conditionalFormatting sqref="CQ124">
    <cfRule type="containsErrors" dxfId="171" priority="172">
      <formula>ISERROR(CQ124)</formula>
    </cfRule>
  </conditionalFormatting>
  <conditionalFormatting sqref="CS125 CS8:CS123">
    <cfRule type="containsErrors" dxfId="170" priority="171">
      <formula>ISERROR(CS8)</formula>
    </cfRule>
  </conditionalFormatting>
  <conditionalFormatting sqref="CS124">
    <cfRule type="containsErrors" dxfId="169" priority="170">
      <formula>ISERROR(CS124)</formula>
    </cfRule>
  </conditionalFormatting>
  <conditionalFormatting sqref="CU125 CU8:CU123">
    <cfRule type="containsErrors" dxfId="168" priority="169">
      <formula>ISERROR(CU8)</formula>
    </cfRule>
  </conditionalFormatting>
  <conditionalFormatting sqref="CU124">
    <cfRule type="containsErrors" dxfId="167" priority="168">
      <formula>ISERROR(CU124)</formula>
    </cfRule>
  </conditionalFormatting>
  <conditionalFormatting sqref="CV125:CY125 CV7:DH7 CV8:CY123 DA8:DC123 DA125:DC125 DE125 DE8:DE123 DG8:DG123 DG125">
    <cfRule type="containsErrors" dxfId="166" priority="167">
      <formula>ISERROR(CV7)</formula>
    </cfRule>
  </conditionalFormatting>
  <conditionalFormatting sqref="CV124:CY124 DA124:DC124 DE124 DG124">
    <cfRule type="containsErrors" dxfId="165" priority="166">
      <formula>ISERROR(CV124)</formula>
    </cfRule>
  </conditionalFormatting>
  <conditionalFormatting sqref="CZ125 CZ8:CZ123">
    <cfRule type="containsErrors" dxfId="164" priority="165">
      <formula>ISERROR(CZ8)</formula>
    </cfRule>
  </conditionalFormatting>
  <conditionalFormatting sqref="CZ124">
    <cfRule type="containsErrors" dxfId="163" priority="164">
      <formula>ISERROR(CZ124)</formula>
    </cfRule>
  </conditionalFormatting>
  <conditionalFormatting sqref="DD125 DD8:DD123">
    <cfRule type="containsErrors" dxfId="162" priority="163">
      <formula>ISERROR(DD8)</formula>
    </cfRule>
  </conditionalFormatting>
  <conditionalFormatting sqref="DD124">
    <cfRule type="containsErrors" dxfId="161" priority="162">
      <formula>ISERROR(DD124)</formula>
    </cfRule>
  </conditionalFormatting>
  <conditionalFormatting sqref="DF125 DF8:DF123">
    <cfRule type="containsErrors" dxfId="160" priority="161">
      <formula>ISERROR(DF8)</formula>
    </cfRule>
  </conditionalFormatting>
  <conditionalFormatting sqref="DF124">
    <cfRule type="containsErrors" dxfId="159" priority="160">
      <formula>ISERROR(DF124)</formula>
    </cfRule>
  </conditionalFormatting>
  <conditionalFormatting sqref="DH125 DH8:DH123">
    <cfRule type="containsErrors" dxfId="158" priority="159">
      <formula>ISERROR(DH8)</formula>
    </cfRule>
  </conditionalFormatting>
  <conditionalFormatting sqref="DH124">
    <cfRule type="containsErrors" dxfId="157" priority="158">
      <formula>ISERROR(DH124)</formula>
    </cfRule>
  </conditionalFormatting>
  <conditionalFormatting sqref="DI125:DL125 DI7:DU7 DI8:DL123 DN8:DP123 DN125:DP125 DR125 DR8:DR123 DT8:DT123 DT125">
    <cfRule type="containsErrors" dxfId="156" priority="157">
      <formula>ISERROR(DI7)</formula>
    </cfRule>
  </conditionalFormatting>
  <conditionalFormatting sqref="DI124:DL124 DN124:DP124 DR124 DT124">
    <cfRule type="containsErrors" dxfId="155" priority="156">
      <formula>ISERROR(DI124)</formula>
    </cfRule>
  </conditionalFormatting>
  <conditionalFormatting sqref="DM125 DM8:DM123">
    <cfRule type="containsErrors" dxfId="154" priority="155">
      <formula>ISERROR(DM8)</formula>
    </cfRule>
  </conditionalFormatting>
  <conditionalFormatting sqref="DM124">
    <cfRule type="containsErrors" dxfId="153" priority="154">
      <formula>ISERROR(DM124)</formula>
    </cfRule>
  </conditionalFormatting>
  <conditionalFormatting sqref="DQ125 DQ8:DQ123">
    <cfRule type="containsErrors" dxfId="152" priority="153">
      <formula>ISERROR(DQ8)</formula>
    </cfRule>
  </conditionalFormatting>
  <conditionalFormatting sqref="DQ124">
    <cfRule type="containsErrors" dxfId="151" priority="152">
      <formula>ISERROR(DQ124)</formula>
    </cfRule>
  </conditionalFormatting>
  <conditionalFormatting sqref="DS125 DS8:DS123">
    <cfRule type="containsErrors" dxfId="150" priority="151">
      <formula>ISERROR(DS8)</formula>
    </cfRule>
  </conditionalFormatting>
  <conditionalFormatting sqref="DS124">
    <cfRule type="containsErrors" dxfId="149" priority="150">
      <formula>ISERROR(DS124)</formula>
    </cfRule>
  </conditionalFormatting>
  <conditionalFormatting sqref="DU125 DU8:DU123">
    <cfRule type="containsErrors" dxfId="148" priority="149">
      <formula>ISERROR(DU8)</formula>
    </cfRule>
  </conditionalFormatting>
  <conditionalFormatting sqref="DU124">
    <cfRule type="containsErrors" dxfId="147" priority="148">
      <formula>ISERROR(DU124)</formula>
    </cfRule>
  </conditionalFormatting>
  <conditionalFormatting sqref="DV125:DY125 DV7:EH7 DV8:DY123 EA8:EC123 EA125:EC125 EE125 EE8:EE123 EG8:EG123 EG125">
    <cfRule type="containsErrors" dxfId="146" priority="147">
      <formula>ISERROR(DV7)</formula>
    </cfRule>
  </conditionalFormatting>
  <conditionalFormatting sqref="DV124:DY124 EA124:EC124 EE124 EG124">
    <cfRule type="containsErrors" dxfId="145" priority="146">
      <formula>ISERROR(DV124)</formula>
    </cfRule>
  </conditionalFormatting>
  <conditionalFormatting sqref="DZ125 DZ8:DZ123">
    <cfRule type="containsErrors" dxfId="144" priority="145">
      <formula>ISERROR(DZ8)</formula>
    </cfRule>
  </conditionalFormatting>
  <conditionalFormatting sqref="DZ124">
    <cfRule type="containsErrors" dxfId="143" priority="144">
      <formula>ISERROR(DZ124)</formula>
    </cfRule>
  </conditionalFormatting>
  <conditionalFormatting sqref="ED125 ED8:ED123">
    <cfRule type="containsErrors" dxfId="142" priority="143">
      <formula>ISERROR(ED8)</formula>
    </cfRule>
  </conditionalFormatting>
  <conditionalFormatting sqref="ED124">
    <cfRule type="containsErrors" dxfId="141" priority="142">
      <formula>ISERROR(ED124)</formula>
    </cfRule>
  </conditionalFormatting>
  <conditionalFormatting sqref="EF125 EF8:EF123">
    <cfRule type="containsErrors" dxfId="140" priority="141">
      <formula>ISERROR(EF8)</formula>
    </cfRule>
  </conditionalFormatting>
  <conditionalFormatting sqref="EF124">
    <cfRule type="containsErrors" dxfId="139" priority="140">
      <formula>ISERROR(EF124)</formula>
    </cfRule>
  </conditionalFormatting>
  <conditionalFormatting sqref="EH125 EH8:EH123">
    <cfRule type="containsErrors" dxfId="138" priority="139">
      <formula>ISERROR(EH8)</formula>
    </cfRule>
  </conditionalFormatting>
  <conditionalFormatting sqref="EH124">
    <cfRule type="containsErrors" dxfId="137" priority="138">
      <formula>ISERROR(EH124)</formula>
    </cfRule>
  </conditionalFormatting>
  <conditionalFormatting sqref="EI125:EL125 EI7:EU7 EI8:EL123 EN8:EP123 EN125:EP125 ER125 ER8:ER123 ET8:ET123 ET125">
    <cfRule type="containsErrors" dxfId="136" priority="137">
      <formula>ISERROR(EI7)</formula>
    </cfRule>
  </conditionalFormatting>
  <conditionalFormatting sqref="EI124:EL124 EN124:EP124 ER124 ET124">
    <cfRule type="containsErrors" dxfId="135" priority="136">
      <formula>ISERROR(EI124)</formula>
    </cfRule>
  </conditionalFormatting>
  <conditionalFormatting sqref="EM125 EM8:EM123">
    <cfRule type="containsErrors" dxfId="134" priority="135">
      <formula>ISERROR(EM8)</formula>
    </cfRule>
  </conditionalFormatting>
  <conditionalFormatting sqref="EM124">
    <cfRule type="containsErrors" dxfId="133" priority="134">
      <formula>ISERROR(EM124)</formula>
    </cfRule>
  </conditionalFormatting>
  <conditionalFormatting sqref="EQ125 EQ8:EQ123">
    <cfRule type="containsErrors" dxfId="132" priority="133">
      <formula>ISERROR(EQ8)</formula>
    </cfRule>
  </conditionalFormatting>
  <conditionalFormatting sqref="EQ124">
    <cfRule type="containsErrors" dxfId="131" priority="132">
      <formula>ISERROR(EQ124)</formula>
    </cfRule>
  </conditionalFormatting>
  <conditionalFormatting sqref="ES125 ES8:ES123">
    <cfRule type="containsErrors" dxfId="130" priority="131">
      <formula>ISERROR(ES8)</formula>
    </cfRule>
  </conditionalFormatting>
  <conditionalFormatting sqref="ES124">
    <cfRule type="containsErrors" dxfId="129" priority="130">
      <formula>ISERROR(ES124)</formula>
    </cfRule>
  </conditionalFormatting>
  <conditionalFormatting sqref="EU125 EU8:EU123">
    <cfRule type="containsErrors" dxfId="128" priority="129">
      <formula>ISERROR(EU8)</formula>
    </cfRule>
  </conditionalFormatting>
  <conditionalFormatting sqref="EU124">
    <cfRule type="containsErrors" dxfId="127" priority="128">
      <formula>ISERROR(EU124)</formula>
    </cfRule>
  </conditionalFormatting>
  <conditionalFormatting sqref="EV125:EY125 EV7:FG7 EV8:EY123 FA8:FB123 FA125:FB125">
    <cfRule type="containsErrors" dxfId="126" priority="127">
      <formula>ISERROR(EV7)</formula>
    </cfRule>
  </conditionalFormatting>
  <conditionalFormatting sqref="EV124:EY124 FA124:FB124">
    <cfRule type="containsErrors" dxfId="125" priority="126">
      <formula>ISERROR(EV124)</formula>
    </cfRule>
  </conditionalFormatting>
  <conditionalFormatting sqref="EZ125 EZ8:EZ123">
    <cfRule type="containsErrors" dxfId="124" priority="125">
      <formula>ISERROR(EZ8)</formula>
    </cfRule>
  </conditionalFormatting>
  <conditionalFormatting sqref="EZ124">
    <cfRule type="containsErrors" dxfId="123" priority="124">
      <formula>ISERROR(EZ124)</formula>
    </cfRule>
  </conditionalFormatting>
  <conditionalFormatting sqref="FD125 FD8:FD123">
    <cfRule type="containsErrors" dxfId="122" priority="123">
      <formula>ISERROR(FD8)</formula>
    </cfRule>
  </conditionalFormatting>
  <conditionalFormatting sqref="FD124">
    <cfRule type="containsErrors" dxfId="121" priority="122">
      <formula>ISERROR(FD124)</formula>
    </cfRule>
  </conditionalFormatting>
  <conditionalFormatting sqref="FF125 FF8:FF123">
    <cfRule type="containsErrors" dxfId="120" priority="121">
      <formula>ISERROR(FF8)</formula>
    </cfRule>
  </conditionalFormatting>
  <conditionalFormatting sqref="FF124">
    <cfRule type="containsErrors" dxfId="119" priority="120">
      <formula>ISERROR(FF124)</formula>
    </cfRule>
  </conditionalFormatting>
  <conditionalFormatting sqref="IY124">
    <cfRule type="containsErrors" dxfId="118" priority="2">
      <formula>ISERROR(IY124)</formula>
    </cfRule>
  </conditionalFormatting>
  <conditionalFormatting sqref="FC125 FC8:FC123">
    <cfRule type="containsErrors" dxfId="117" priority="119">
      <formula>ISERROR(FC8)</formula>
    </cfRule>
  </conditionalFormatting>
  <conditionalFormatting sqref="FC124">
    <cfRule type="containsErrors" dxfId="116" priority="118">
      <formula>ISERROR(FC124)</formula>
    </cfRule>
  </conditionalFormatting>
  <conditionalFormatting sqref="FE125 FE8:FE123">
    <cfRule type="containsErrors" dxfId="115" priority="117">
      <formula>ISERROR(FE8)</formula>
    </cfRule>
  </conditionalFormatting>
  <conditionalFormatting sqref="FE124">
    <cfRule type="containsErrors" dxfId="114" priority="116">
      <formula>ISERROR(FE124)</formula>
    </cfRule>
  </conditionalFormatting>
  <conditionalFormatting sqref="FG125 FG8:FG123">
    <cfRule type="containsErrors" dxfId="113" priority="115">
      <formula>ISERROR(FG8)</formula>
    </cfRule>
  </conditionalFormatting>
  <conditionalFormatting sqref="FG124">
    <cfRule type="containsErrors" dxfId="112" priority="114">
      <formula>ISERROR(FG124)</formula>
    </cfRule>
  </conditionalFormatting>
  <conditionalFormatting sqref="FH125:FK125 FH7:FS7 FH8:FK123 FM8:FN123 FM125:FN125">
    <cfRule type="containsErrors" dxfId="111" priority="113">
      <formula>ISERROR(FH7)</formula>
    </cfRule>
  </conditionalFormatting>
  <conditionalFormatting sqref="FH124:FK124 FM124:FN124">
    <cfRule type="containsErrors" dxfId="110" priority="112">
      <formula>ISERROR(FH124)</formula>
    </cfRule>
  </conditionalFormatting>
  <conditionalFormatting sqref="FL125 FL8:FL123">
    <cfRule type="containsErrors" dxfId="109" priority="111">
      <formula>ISERROR(FL8)</formula>
    </cfRule>
  </conditionalFormatting>
  <conditionalFormatting sqref="FL124">
    <cfRule type="containsErrors" dxfId="108" priority="110">
      <formula>ISERROR(FL124)</formula>
    </cfRule>
  </conditionalFormatting>
  <conditionalFormatting sqref="FP125 FP8:FP123">
    <cfRule type="containsErrors" dxfId="107" priority="109">
      <formula>ISERROR(FP8)</formula>
    </cfRule>
  </conditionalFormatting>
  <conditionalFormatting sqref="FP124">
    <cfRule type="containsErrors" dxfId="106" priority="108">
      <formula>ISERROR(FP124)</formula>
    </cfRule>
  </conditionalFormatting>
  <conditionalFormatting sqref="FR125 FR8:FR123">
    <cfRule type="containsErrors" dxfId="105" priority="107">
      <formula>ISERROR(FR8)</formula>
    </cfRule>
  </conditionalFormatting>
  <conditionalFormatting sqref="FR124">
    <cfRule type="containsErrors" dxfId="104" priority="106">
      <formula>ISERROR(FR124)</formula>
    </cfRule>
  </conditionalFormatting>
  <conditionalFormatting sqref="FO125 FO8:FO123">
    <cfRule type="containsErrors" dxfId="103" priority="105">
      <formula>ISERROR(FO8)</formula>
    </cfRule>
  </conditionalFormatting>
  <conditionalFormatting sqref="FO124">
    <cfRule type="containsErrors" dxfId="102" priority="104">
      <formula>ISERROR(FO124)</formula>
    </cfRule>
  </conditionalFormatting>
  <conditionalFormatting sqref="FQ125 FQ8:FQ123">
    <cfRule type="containsErrors" dxfId="101" priority="103">
      <formula>ISERROR(FQ8)</formula>
    </cfRule>
  </conditionalFormatting>
  <conditionalFormatting sqref="FQ124">
    <cfRule type="containsErrors" dxfId="100" priority="102">
      <formula>ISERROR(FQ124)</formula>
    </cfRule>
  </conditionalFormatting>
  <conditionalFormatting sqref="FS125 FS8:FS123">
    <cfRule type="containsErrors" dxfId="99" priority="101">
      <formula>ISERROR(FS8)</formula>
    </cfRule>
  </conditionalFormatting>
  <conditionalFormatting sqref="FS124">
    <cfRule type="containsErrors" dxfId="98" priority="100">
      <formula>ISERROR(FS124)</formula>
    </cfRule>
  </conditionalFormatting>
  <conditionalFormatting sqref="FT125:FW125 FT7:GE7 FT8:FW123 FY8:FZ123 FY125:FZ125">
    <cfRule type="containsErrors" dxfId="97" priority="99">
      <formula>ISERROR(FT7)</formula>
    </cfRule>
  </conditionalFormatting>
  <conditionalFormatting sqref="FT124:FW124 FY124:FZ124">
    <cfRule type="containsErrors" dxfId="96" priority="98">
      <formula>ISERROR(FT124)</formula>
    </cfRule>
  </conditionalFormatting>
  <conditionalFormatting sqref="FX125 FX8:FX123">
    <cfRule type="containsErrors" dxfId="95" priority="97">
      <formula>ISERROR(FX8)</formula>
    </cfRule>
  </conditionalFormatting>
  <conditionalFormatting sqref="FX124">
    <cfRule type="containsErrors" dxfId="94" priority="96">
      <formula>ISERROR(FX124)</formula>
    </cfRule>
  </conditionalFormatting>
  <conditionalFormatting sqref="GB125 GB8:GB123">
    <cfRule type="containsErrors" dxfId="93" priority="95">
      <formula>ISERROR(GB8)</formula>
    </cfRule>
  </conditionalFormatting>
  <conditionalFormatting sqref="GB124">
    <cfRule type="containsErrors" dxfId="92" priority="94">
      <formula>ISERROR(GB124)</formula>
    </cfRule>
  </conditionalFormatting>
  <conditionalFormatting sqref="GD125 GD8:GD123">
    <cfRule type="containsErrors" dxfId="91" priority="93">
      <formula>ISERROR(GD8)</formula>
    </cfRule>
  </conditionalFormatting>
  <conditionalFormatting sqref="GD124">
    <cfRule type="containsErrors" dxfId="90" priority="92">
      <formula>ISERROR(GD124)</formula>
    </cfRule>
  </conditionalFormatting>
  <conditionalFormatting sqref="GA125 GA8:GA123">
    <cfRule type="containsErrors" dxfId="89" priority="91">
      <formula>ISERROR(GA8)</formula>
    </cfRule>
  </conditionalFormatting>
  <conditionalFormatting sqref="GA124">
    <cfRule type="containsErrors" dxfId="88" priority="90">
      <formula>ISERROR(GA124)</formula>
    </cfRule>
  </conditionalFormatting>
  <conditionalFormatting sqref="GC125 GC8:GC123">
    <cfRule type="containsErrors" dxfId="87" priority="89">
      <formula>ISERROR(GC8)</formula>
    </cfRule>
  </conditionalFormatting>
  <conditionalFormatting sqref="GC124">
    <cfRule type="containsErrors" dxfId="86" priority="88">
      <formula>ISERROR(GC124)</formula>
    </cfRule>
  </conditionalFormatting>
  <conditionalFormatting sqref="GE125 GE8:GE123">
    <cfRule type="containsErrors" dxfId="85" priority="87">
      <formula>ISERROR(GE8)</formula>
    </cfRule>
  </conditionalFormatting>
  <conditionalFormatting sqref="GE124">
    <cfRule type="containsErrors" dxfId="84" priority="86">
      <formula>ISERROR(GE124)</formula>
    </cfRule>
  </conditionalFormatting>
  <conditionalFormatting sqref="GF125:GI125 GF7:GQ7 GF8:GI123 GK8:GL123 GK125:GL125">
    <cfRule type="containsErrors" dxfId="83" priority="85">
      <formula>ISERROR(GF7)</formula>
    </cfRule>
  </conditionalFormatting>
  <conditionalFormatting sqref="GF124:GI124 GK124:GL124">
    <cfRule type="containsErrors" dxfId="82" priority="84">
      <formula>ISERROR(GF124)</formula>
    </cfRule>
  </conditionalFormatting>
  <conditionalFormatting sqref="GJ125 GJ8:GJ123">
    <cfRule type="containsErrors" dxfId="81" priority="83">
      <formula>ISERROR(GJ8)</formula>
    </cfRule>
  </conditionalFormatting>
  <conditionalFormatting sqref="GJ124">
    <cfRule type="containsErrors" dxfId="80" priority="82">
      <formula>ISERROR(GJ124)</formula>
    </cfRule>
  </conditionalFormatting>
  <conditionalFormatting sqref="GN125 GN8:GN123">
    <cfRule type="containsErrors" dxfId="79" priority="81">
      <formula>ISERROR(GN8)</formula>
    </cfRule>
  </conditionalFormatting>
  <conditionalFormatting sqref="GN124">
    <cfRule type="containsErrors" dxfId="78" priority="80">
      <formula>ISERROR(GN124)</formula>
    </cfRule>
  </conditionalFormatting>
  <conditionalFormatting sqref="GP125 GP8:GP123">
    <cfRule type="containsErrors" dxfId="77" priority="79">
      <formula>ISERROR(GP8)</formula>
    </cfRule>
  </conditionalFormatting>
  <conditionalFormatting sqref="GP124">
    <cfRule type="containsErrors" dxfId="76" priority="78">
      <formula>ISERROR(GP124)</formula>
    </cfRule>
  </conditionalFormatting>
  <conditionalFormatting sqref="GM125 GM8:GM123">
    <cfRule type="containsErrors" dxfId="75" priority="77">
      <formula>ISERROR(GM8)</formula>
    </cfRule>
  </conditionalFormatting>
  <conditionalFormatting sqref="GM124">
    <cfRule type="containsErrors" dxfId="74" priority="76">
      <formula>ISERROR(GM124)</formula>
    </cfRule>
  </conditionalFormatting>
  <conditionalFormatting sqref="GO125 GO8:GO123">
    <cfRule type="containsErrors" dxfId="73" priority="75">
      <formula>ISERROR(GO8)</formula>
    </cfRule>
  </conditionalFormatting>
  <conditionalFormatting sqref="GO124">
    <cfRule type="containsErrors" dxfId="72" priority="74">
      <formula>ISERROR(GO124)</formula>
    </cfRule>
  </conditionalFormatting>
  <conditionalFormatting sqref="GQ125 GQ8:GQ123">
    <cfRule type="containsErrors" dxfId="71" priority="73">
      <formula>ISERROR(GQ8)</formula>
    </cfRule>
  </conditionalFormatting>
  <conditionalFormatting sqref="GQ124">
    <cfRule type="containsErrors" dxfId="70" priority="72">
      <formula>ISERROR(GQ124)</formula>
    </cfRule>
  </conditionalFormatting>
  <conditionalFormatting sqref="GR125:GU125 GR7:HC7 GR8:GU123 GW8:GX123 GW125:GX125">
    <cfRule type="containsErrors" dxfId="69" priority="71">
      <formula>ISERROR(GR7)</formula>
    </cfRule>
  </conditionalFormatting>
  <conditionalFormatting sqref="GR124:GU124 GW124:GX124">
    <cfRule type="containsErrors" dxfId="68" priority="70">
      <formula>ISERROR(GR124)</formula>
    </cfRule>
  </conditionalFormatting>
  <conditionalFormatting sqref="GV125 GV8:GV123">
    <cfRule type="containsErrors" dxfId="67" priority="69">
      <formula>ISERROR(GV8)</formula>
    </cfRule>
  </conditionalFormatting>
  <conditionalFormatting sqref="GV124">
    <cfRule type="containsErrors" dxfId="66" priority="68">
      <formula>ISERROR(GV124)</formula>
    </cfRule>
  </conditionalFormatting>
  <conditionalFormatting sqref="GZ125 GZ8:GZ123">
    <cfRule type="containsErrors" dxfId="65" priority="67">
      <formula>ISERROR(GZ8)</formula>
    </cfRule>
  </conditionalFormatting>
  <conditionalFormatting sqref="GZ124">
    <cfRule type="containsErrors" dxfId="64" priority="66">
      <formula>ISERROR(GZ124)</formula>
    </cfRule>
  </conditionalFormatting>
  <conditionalFormatting sqref="HB125 HB8:HB123 HC120">
    <cfRule type="containsErrors" dxfId="63" priority="65">
      <formula>ISERROR(HB8)</formula>
    </cfRule>
  </conditionalFormatting>
  <conditionalFormatting sqref="HB124">
    <cfRule type="containsErrors" dxfId="62" priority="64">
      <formula>ISERROR(HB124)</formula>
    </cfRule>
  </conditionalFormatting>
  <conditionalFormatting sqref="GY125 GY8:GY123">
    <cfRule type="containsErrors" dxfId="61" priority="63">
      <formula>ISERROR(GY8)</formula>
    </cfRule>
  </conditionalFormatting>
  <conditionalFormatting sqref="GY124">
    <cfRule type="containsErrors" dxfId="60" priority="62">
      <formula>ISERROR(GY124)</formula>
    </cfRule>
  </conditionalFormatting>
  <conditionalFormatting sqref="HA125 HA8:HA123">
    <cfRule type="containsErrors" dxfId="59" priority="61">
      <formula>ISERROR(HA8)</formula>
    </cfRule>
  </conditionalFormatting>
  <conditionalFormatting sqref="HA124">
    <cfRule type="containsErrors" dxfId="58" priority="60">
      <formula>ISERROR(HA124)</formula>
    </cfRule>
  </conditionalFormatting>
  <conditionalFormatting sqref="HC125 HC8:HC119 HC121:HC123">
    <cfRule type="containsErrors" dxfId="57" priority="59">
      <formula>ISERROR(HC8)</formula>
    </cfRule>
  </conditionalFormatting>
  <conditionalFormatting sqref="HC124">
    <cfRule type="containsErrors" dxfId="56" priority="58">
      <formula>ISERROR(HC124)</formula>
    </cfRule>
  </conditionalFormatting>
  <conditionalFormatting sqref="HD125:HG125 HD7:HO7 HD8:HG123 HI8:HJ123 HI125:HJ125">
    <cfRule type="containsErrors" dxfId="55" priority="57">
      <formula>ISERROR(HD7)</formula>
    </cfRule>
  </conditionalFormatting>
  <conditionalFormatting sqref="HD124:HG124 HI124:HJ124">
    <cfRule type="containsErrors" dxfId="54" priority="56">
      <formula>ISERROR(HD124)</formula>
    </cfRule>
  </conditionalFormatting>
  <conditionalFormatting sqref="HH125 HH8:HH123">
    <cfRule type="containsErrors" dxfId="53" priority="55">
      <formula>ISERROR(HH8)</formula>
    </cfRule>
  </conditionalFormatting>
  <conditionalFormatting sqref="HH124">
    <cfRule type="containsErrors" dxfId="52" priority="54">
      <formula>ISERROR(HH124)</formula>
    </cfRule>
  </conditionalFormatting>
  <conditionalFormatting sqref="HL125 HL8:HL123">
    <cfRule type="containsErrors" dxfId="51" priority="53">
      <formula>ISERROR(HL8)</formula>
    </cfRule>
  </conditionalFormatting>
  <conditionalFormatting sqref="HL124">
    <cfRule type="containsErrors" dxfId="50" priority="52">
      <formula>ISERROR(HL124)</formula>
    </cfRule>
  </conditionalFormatting>
  <conditionalFormatting sqref="HN125 HN8:HN123">
    <cfRule type="containsErrors" dxfId="49" priority="51">
      <formula>ISERROR(HN8)</formula>
    </cfRule>
  </conditionalFormatting>
  <conditionalFormatting sqref="HN124">
    <cfRule type="containsErrors" dxfId="48" priority="50">
      <formula>ISERROR(HN124)</formula>
    </cfRule>
  </conditionalFormatting>
  <conditionalFormatting sqref="HK125 HK8:HK123">
    <cfRule type="containsErrors" dxfId="47" priority="49">
      <formula>ISERROR(HK8)</formula>
    </cfRule>
  </conditionalFormatting>
  <conditionalFormatting sqref="HK124">
    <cfRule type="containsErrors" dxfId="46" priority="48">
      <formula>ISERROR(HK124)</formula>
    </cfRule>
  </conditionalFormatting>
  <conditionalFormatting sqref="HM125 HM8:HM123">
    <cfRule type="containsErrors" dxfId="45" priority="47">
      <formula>ISERROR(HM8)</formula>
    </cfRule>
  </conditionalFormatting>
  <conditionalFormatting sqref="HM124">
    <cfRule type="containsErrors" dxfId="44" priority="46">
      <formula>ISERROR(HM124)</formula>
    </cfRule>
  </conditionalFormatting>
  <conditionalFormatting sqref="HO125 HO8:HO123">
    <cfRule type="containsErrors" dxfId="43" priority="45">
      <formula>ISERROR(HO8)</formula>
    </cfRule>
  </conditionalFormatting>
  <conditionalFormatting sqref="HO124">
    <cfRule type="containsErrors" dxfId="42" priority="44">
      <formula>ISERROR(HO124)</formula>
    </cfRule>
  </conditionalFormatting>
  <conditionalFormatting sqref="HP125:HS125 HP7:IA7 HP8:HS123 HU8:HV123 HU125:HV125">
    <cfRule type="containsErrors" dxfId="41" priority="43">
      <formula>ISERROR(HP7)</formula>
    </cfRule>
  </conditionalFormatting>
  <conditionalFormatting sqref="HP124:HS124 HU124:HV124">
    <cfRule type="containsErrors" dxfId="40" priority="42">
      <formula>ISERROR(HP124)</formula>
    </cfRule>
  </conditionalFormatting>
  <conditionalFormatting sqref="HT125 HT8:HT123">
    <cfRule type="containsErrors" dxfId="39" priority="41">
      <formula>ISERROR(HT8)</formula>
    </cfRule>
  </conditionalFormatting>
  <conditionalFormatting sqref="HT124">
    <cfRule type="containsErrors" dxfId="38" priority="40">
      <formula>ISERROR(HT124)</formula>
    </cfRule>
  </conditionalFormatting>
  <conditionalFormatting sqref="HX125 HX8:HX123">
    <cfRule type="containsErrors" dxfId="37" priority="39">
      <formula>ISERROR(HX8)</formula>
    </cfRule>
  </conditionalFormatting>
  <conditionalFormatting sqref="HX124">
    <cfRule type="containsErrors" dxfId="36" priority="38">
      <formula>ISERROR(HX124)</formula>
    </cfRule>
  </conditionalFormatting>
  <conditionalFormatting sqref="HZ125 HZ8:HZ123">
    <cfRule type="containsErrors" dxfId="35" priority="37">
      <formula>ISERROR(HZ8)</formula>
    </cfRule>
  </conditionalFormatting>
  <conditionalFormatting sqref="HZ124">
    <cfRule type="containsErrors" dxfId="34" priority="36">
      <formula>ISERROR(HZ124)</formula>
    </cfRule>
  </conditionalFormatting>
  <conditionalFormatting sqref="HW125 HW8:HW123">
    <cfRule type="containsErrors" dxfId="33" priority="35">
      <formula>ISERROR(HW8)</formula>
    </cfRule>
  </conditionalFormatting>
  <conditionalFormatting sqref="HW124">
    <cfRule type="containsErrors" dxfId="32" priority="34">
      <formula>ISERROR(HW124)</formula>
    </cfRule>
  </conditionalFormatting>
  <conditionalFormatting sqref="HY125 HY8:HY123">
    <cfRule type="containsErrors" dxfId="31" priority="33">
      <formula>ISERROR(HY8)</formula>
    </cfRule>
  </conditionalFormatting>
  <conditionalFormatting sqref="HY124">
    <cfRule type="containsErrors" dxfId="30" priority="32">
      <formula>ISERROR(HY124)</formula>
    </cfRule>
  </conditionalFormatting>
  <conditionalFormatting sqref="IA125 IA8:IA123">
    <cfRule type="containsErrors" dxfId="29" priority="31">
      <formula>ISERROR(IA8)</formula>
    </cfRule>
  </conditionalFormatting>
  <conditionalFormatting sqref="IA124">
    <cfRule type="containsErrors" dxfId="28" priority="30">
      <formula>ISERROR(IA124)</formula>
    </cfRule>
  </conditionalFormatting>
  <conditionalFormatting sqref="IB125:IE125 IB7:IM7 IB8:IE123 IG8:IH123 IH125">
    <cfRule type="containsErrors" dxfId="27" priority="29">
      <formula>ISERROR(IB7)</formula>
    </cfRule>
  </conditionalFormatting>
  <conditionalFormatting sqref="IB124:IE124 IG124:IH124">
    <cfRule type="containsErrors" dxfId="26" priority="28">
      <formula>ISERROR(IB124)</formula>
    </cfRule>
  </conditionalFormatting>
  <conditionalFormatting sqref="IF125 IF8:IF123">
    <cfRule type="containsErrors" dxfId="25" priority="27">
      <formula>ISERROR(IF8)</formula>
    </cfRule>
  </conditionalFormatting>
  <conditionalFormatting sqref="IF124">
    <cfRule type="containsErrors" dxfId="24" priority="26">
      <formula>ISERROR(IF124)</formula>
    </cfRule>
  </conditionalFormatting>
  <conditionalFormatting sqref="IJ125 IJ8:IJ123">
    <cfRule type="containsErrors" dxfId="23" priority="25">
      <formula>ISERROR(IJ8)</formula>
    </cfRule>
  </conditionalFormatting>
  <conditionalFormatting sqref="IJ124">
    <cfRule type="containsErrors" dxfId="22" priority="24">
      <formula>ISERROR(IJ124)</formula>
    </cfRule>
  </conditionalFormatting>
  <conditionalFormatting sqref="IL125 IL8:IL123">
    <cfRule type="containsErrors" dxfId="21" priority="23">
      <formula>ISERROR(IL8)</formula>
    </cfRule>
  </conditionalFormatting>
  <conditionalFormatting sqref="IL124">
    <cfRule type="containsErrors" dxfId="20" priority="22">
      <formula>ISERROR(IL124)</formula>
    </cfRule>
  </conditionalFormatting>
  <conditionalFormatting sqref="II125 II8:II123">
    <cfRule type="containsErrors" dxfId="19" priority="21">
      <formula>ISERROR(II8)</formula>
    </cfRule>
  </conditionalFormatting>
  <conditionalFormatting sqref="II124">
    <cfRule type="containsErrors" dxfId="18" priority="20">
      <formula>ISERROR(II124)</formula>
    </cfRule>
  </conditionalFormatting>
  <conditionalFormatting sqref="IK125 IK8:IK123">
    <cfRule type="containsErrors" dxfId="17" priority="19">
      <formula>ISERROR(IK8)</formula>
    </cfRule>
  </conditionalFormatting>
  <conditionalFormatting sqref="IK124">
    <cfRule type="containsErrors" dxfId="16" priority="18">
      <formula>ISERROR(IK124)</formula>
    </cfRule>
  </conditionalFormatting>
  <conditionalFormatting sqref="IM125 IM8:IM123">
    <cfRule type="containsErrors" dxfId="15" priority="17">
      <formula>ISERROR(IM8)</formula>
    </cfRule>
  </conditionalFormatting>
  <conditionalFormatting sqref="IM124">
    <cfRule type="containsErrors" dxfId="14" priority="16">
      <formula>ISERROR(IM124)</formula>
    </cfRule>
  </conditionalFormatting>
  <conditionalFormatting sqref="IN125:IQ125 IN7:IY7 IN8:IQ123 IS8:IT123 IS125:IT125">
    <cfRule type="containsErrors" dxfId="13" priority="15">
      <formula>ISERROR(IN7)</formula>
    </cfRule>
  </conditionalFormatting>
  <conditionalFormatting sqref="IN124:IQ124 IS124:IT124">
    <cfRule type="containsErrors" dxfId="12" priority="14">
      <formula>ISERROR(IN124)</formula>
    </cfRule>
  </conditionalFormatting>
  <conditionalFormatting sqref="IR125 IR8:IR123">
    <cfRule type="containsErrors" dxfId="11" priority="13">
      <formula>ISERROR(IR8)</formula>
    </cfRule>
  </conditionalFormatting>
  <conditionalFormatting sqref="IR124">
    <cfRule type="containsErrors" dxfId="10" priority="12">
      <formula>ISERROR(IR124)</formula>
    </cfRule>
  </conditionalFormatting>
  <conditionalFormatting sqref="IV125 IV8:IV123">
    <cfRule type="containsErrors" dxfId="9" priority="11">
      <formula>ISERROR(IV8)</formula>
    </cfRule>
  </conditionalFormatting>
  <conditionalFormatting sqref="IV124">
    <cfRule type="containsErrors" dxfId="8" priority="10">
      <formula>ISERROR(IV124)</formula>
    </cfRule>
  </conditionalFormatting>
  <conditionalFormatting sqref="IX125 IX8:IX123">
    <cfRule type="containsErrors" dxfId="7" priority="9">
      <formula>ISERROR(IX8)</formula>
    </cfRule>
  </conditionalFormatting>
  <conditionalFormatting sqref="IX124">
    <cfRule type="containsErrors" dxfId="6" priority="8">
      <formula>ISERROR(IX124)</formula>
    </cfRule>
  </conditionalFormatting>
  <conditionalFormatting sqref="IU125 IU8:IU123">
    <cfRule type="containsErrors" dxfId="5" priority="7">
      <formula>ISERROR(IU8)</formula>
    </cfRule>
  </conditionalFormatting>
  <conditionalFormatting sqref="IU124">
    <cfRule type="containsErrors" dxfId="4" priority="6">
      <formula>ISERROR(IU124)</formula>
    </cfRule>
  </conditionalFormatting>
  <conditionalFormatting sqref="IW125 IW8:IW123">
    <cfRule type="containsErrors" dxfId="3" priority="5">
      <formula>ISERROR(IW8)</formula>
    </cfRule>
  </conditionalFormatting>
  <conditionalFormatting sqref="IW124">
    <cfRule type="containsErrors" dxfId="2" priority="4">
      <formula>ISERROR(IW124)</formula>
    </cfRule>
  </conditionalFormatting>
  <conditionalFormatting sqref="IY125 IY8:IY123">
    <cfRule type="containsErrors" dxfId="1" priority="3">
      <formula>ISERROR(IY8)</formula>
    </cfRule>
  </conditionalFormatting>
  <conditionalFormatting sqref="IG125">
    <cfRule type="containsErrors" dxfId="0" priority="1">
      <formula>ISERROR(IG125)</formula>
    </cfRule>
  </conditionalFormatting>
  <printOptions horizontalCentered="1" verticalCentered="1"/>
  <pageMargins left="0" right="0" top="0.78740157480314965" bottom="0.78740157480314965" header="0.43307086614173229" footer="0.35433070866141736"/>
  <pageSetup scale="65" orientation="landscape" r:id="rId1"/>
  <headerFooter alignWithMargins="0">
    <oddHeader>&amp;CADMINISTRACIÓN DISTRITAL
PRESUPUESTO Y EJECUCIÓN DE INGRESOS Y GASTOS
POR ENTIDADES A DICIEMBRE 31 (1995 - 2010)
&amp;RMILES DE PESOS</oddHeader>
    <oddFooter>&amp;L&amp;8Fuente: Ejecuciones presupuestales&amp;C&amp;P/&amp;N&amp;R&amp;8&amp;Z&amp;F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workbookViewId="0">
      <pane xSplit="1" ySplit="5" topLeftCell="B6" activePane="bottomRight" state="frozen"/>
      <selection activeCell="HL31" sqref="HL31"/>
      <selection pane="topRight" activeCell="HL31" sqref="HL31"/>
      <selection pane="bottomLeft" activeCell="HL31" sqref="HL31"/>
      <selection pane="bottomRight" activeCell="Q15" sqref="Q15"/>
    </sheetView>
  </sheetViews>
  <sheetFormatPr baseColWidth="10" defaultRowHeight="14.1" customHeight="1" outlineLevelCol="1" x14ac:dyDescent="0.15"/>
  <cols>
    <col min="1" max="1" width="50.5703125" style="201" customWidth="1"/>
    <col min="2" max="11" width="11.28515625" style="201" hidden="1" customWidth="1" outlineLevel="1"/>
    <col min="12" max="15" width="12.42578125" style="201" hidden="1" customWidth="1" outlineLevel="1"/>
    <col min="16" max="16" width="11.28515625" style="201" bestFit="1" customWidth="1" collapsed="1"/>
    <col min="17" max="19" width="11.28515625" style="201" bestFit="1" customWidth="1"/>
    <col min="20" max="23" width="12.42578125" style="201" bestFit="1" customWidth="1"/>
    <col min="24" max="16384" width="11.42578125" style="201"/>
  </cols>
  <sheetData>
    <row r="1" spans="1:26" ht="51" customHeight="1" x14ac:dyDescent="0.15"/>
    <row r="2" spans="1:26" ht="27.75" customHeight="1" x14ac:dyDescent="0.15">
      <c r="A2" s="207"/>
      <c r="B2" s="499" t="s">
        <v>123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</row>
    <row r="3" spans="1:26" ht="30" customHeight="1" x14ac:dyDescent="0.15">
      <c r="A3" s="207"/>
      <c r="B3" s="500" t="s">
        <v>282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</row>
    <row r="4" spans="1:26" ht="46.5" customHeight="1" x14ac:dyDescent="0.15">
      <c r="A4" s="207"/>
      <c r="B4" s="501" t="s">
        <v>133</v>
      </c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</row>
    <row r="5" spans="1:26" s="209" customFormat="1" ht="14.1" customHeight="1" x14ac:dyDescent="0.15">
      <c r="A5" s="282" t="s">
        <v>268</v>
      </c>
      <c r="B5" s="283">
        <v>1995</v>
      </c>
      <c r="C5" s="283">
        <v>1996</v>
      </c>
      <c r="D5" s="283">
        <v>1997</v>
      </c>
      <c r="E5" s="283">
        <v>1998</v>
      </c>
      <c r="F5" s="283">
        <v>1999</v>
      </c>
      <c r="G5" s="283">
        <v>2000</v>
      </c>
      <c r="H5" s="283">
        <v>2001</v>
      </c>
      <c r="I5" s="283">
        <v>2002</v>
      </c>
      <c r="J5" s="283">
        <v>2003</v>
      </c>
      <c r="K5" s="283">
        <v>2004</v>
      </c>
      <c r="L5" s="283">
        <v>2005</v>
      </c>
      <c r="M5" s="283">
        <v>2006</v>
      </c>
      <c r="N5" s="283">
        <v>2007</v>
      </c>
      <c r="O5" s="283">
        <v>2008</v>
      </c>
      <c r="P5" s="283">
        <v>2009</v>
      </c>
      <c r="Q5" s="283">
        <v>2010</v>
      </c>
      <c r="R5" s="283">
        <v>2011</v>
      </c>
      <c r="S5" s="283">
        <v>2012</v>
      </c>
      <c r="T5" s="283">
        <v>2013</v>
      </c>
      <c r="U5" s="283">
        <v>2014</v>
      </c>
      <c r="V5" s="283">
        <v>2015</v>
      </c>
      <c r="W5" s="283">
        <v>2016</v>
      </c>
    </row>
    <row r="6" spans="1:26" s="209" customFormat="1" ht="14.1" customHeight="1" x14ac:dyDescent="0.15">
      <c r="A6" s="209" t="s">
        <v>124</v>
      </c>
      <c r="B6" s="210">
        <v>0</v>
      </c>
      <c r="C6" s="210">
        <v>0</v>
      </c>
      <c r="D6" s="210">
        <v>0</v>
      </c>
      <c r="E6" s="210">
        <v>0</v>
      </c>
      <c r="F6" s="210">
        <v>0</v>
      </c>
      <c r="G6" s="210">
        <v>0</v>
      </c>
      <c r="H6" s="210">
        <v>459103.90100000001</v>
      </c>
      <c r="I6" s="210">
        <v>285090.79700000002</v>
      </c>
      <c r="J6" s="210">
        <v>483400.39199999999</v>
      </c>
      <c r="K6" s="210">
        <v>395496.27</v>
      </c>
      <c r="L6" s="210">
        <v>621621.745</v>
      </c>
      <c r="M6" s="210">
        <v>783240.80299999996</v>
      </c>
      <c r="N6" s="210">
        <v>807174.14800000004</v>
      </c>
      <c r="O6" s="210">
        <v>812135.97499999998</v>
      </c>
      <c r="P6" s="210">
        <v>0</v>
      </c>
      <c r="Q6" s="210">
        <v>0</v>
      </c>
      <c r="R6" s="210">
        <v>0</v>
      </c>
      <c r="S6" s="210">
        <v>0</v>
      </c>
      <c r="T6" s="210">
        <v>0</v>
      </c>
      <c r="U6" s="210">
        <v>0</v>
      </c>
      <c r="V6" s="210">
        <v>0</v>
      </c>
      <c r="W6" s="210">
        <v>0</v>
      </c>
      <c r="X6" s="208"/>
      <c r="Y6" s="208"/>
      <c r="Z6" s="208"/>
    </row>
    <row r="7" spans="1:26" s="209" customFormat="1" ht="14.1" customHeight="1" x14ac:dyDescent="0.15">
      <c r="A7" s="209" t="s">
        <v>125</v>
      </c>
      <c r="B7" s="210">
        <v>1699558.487</v>
      </c>
      <c r="C7" s="210">
        <v>2301002.6349999998</v>
      </c>
      <c r="D7" s="210">
        <v>2573866.9180000001</v>
      </c>
      <c r="E7" s="210">
        <v>2283051.872</v>
      </c>
      <c r="F7" s="210">
        <v>3003437.5490000001</v>
      </c>
      <c r="G7" s="210">
        <v>3378479.12</v>
      </c>
      <c r="H7" s="210">
        <v>3747658.4569999999</v>
      </c>
      <c r="I7" s="210">
        <v>4293673.9170000004</v>
      </c>
      <c r="J7" s="210">
        <v>4958825.7989999996</v>
      </c>
      <c r="K7" s="210">
        <v>4236879.6129999999</v>
      </c>
      <c r="L7" s="210">
        <v>4571952.4170000004</v>
      </c>
      <c r="M7" s="210">
        <v>5326442.8509999998</v>
      </c>
      <c r="N7" s="210">
        <v>6104056.6859999998</v>
      </c>
      <c r="O7" s="210">
        <v>7035735.1950000003</v>
      </c>
      <c r="P7" s="210">
        <v>4308676.7029999997</v>
      </c>
      <c r="Q7" s="210">
        <v>4433612.3934230004</v>
      </c>
      <c r="R7" s="210">
        <v>4891277.2801869996</v>
      </c>
      <c r="S7" s="210">
        <v>5505965.9977289997</v>
      </c>
      <c r="T7" s="210">
        <v>5970363.7286250005</v>
      </c>
      <c r="U7" s="210">
        <v>6467051.9409999996</v>
      </c>
      <c r="V7" s="210">
        <v>7318011.0949999997</v>
      </c>
      <c r="W7" s="210">
        <v>7549562.3859740002</v>
      </c>
      <c r="X7" s="208"/>
      <c r="Y7" s="208"/>
      <c r="Z7" s="208"/>
    </row>
    <row r="8" spans="1:26" s="209" customFormat="1" ht="14.1" customHeight="1" x14ac:dyDescent="0.15">
      <c r="A8" s="209" t="s">
        <v>126</v>
      </c>
      <c r="B8" s="210">
        <v>643820.89</v>
      </c>
      <c r="C8" s="210">
        <v>740800.04500000004</v>
      </c>
      <c r="D8" s="210">
        <v>1063234.2039999999</v>
      </c>
      <c r="E8" s="210">
        <v>1198827.452</v>
      </c>
      <c r="F8" s="210">
        <v>1530856.612</v>
      </c>
      <c r="G8" s="210">
        <v>2100889.0639999998</v>
      </c>
      <c r="H8" s="210">
        <v>1848152.8060000001</v>
      </c>
      <c r="I8" s="210">
        <v>2004117.5190000001</v>
      </c>
      <c r="J8" s="210">
        <v>2318995.84</v>
      </c>
      <c r="K8" s="210">
        <v>2932649.7590000001</v>
      </c>
      <c r="L8" s="210">
        <v>2630975.5830000001</v>
      </c>
      <c r="M8" s="210">
        <v>3556938.463</v>
      </c>
      <c r="N8" s="210">
        <v>4555077.1909999996</v>
      </c>
      <c r="O8" s="210">
        <v>4990631.8459999999</v>
      </c>
      <c r="P8" s="210">
        <v>2046368.460651</v>
      </c>
      <c r="Q8" s="210">
        <v>2114734.3444989999</v>
      </c>
      <c r="R8" s="210">
        <v>2139762.577209</v>
      </c>
      <c r="S8" s="210">
        <v>2031743.9604450001</v>
      </c>
      <c r="T8" s="210">
        <v>2061224.657928</v>
      </c>
      <c r="U8" s="210">
        <v>2105257.460734</v>
      </c>
      <c r="V8" s="210">
        <v>2246229.0849179998</v>
      </c>
      <c r="W8" s="210">
        <v>2545609.9936569999</v>
      </c>
      <c r="X8" s="208"/>
      <c r="Y8" s="208"/>
      <c r="Z8" s="208"/>
    </row>
    <row r="9" spans="1:26" s="209" customFormat="1" ht="14.1" customHeight="1" x14ac:dyDescent="0.15">
      <c r="A9" s="209" t="s">
        <v>135</v>
      </c>
      <c r="B9" s="210">
        <v>0</v>
      </c>
      <c r="C9" s="210">
        <v>41084.555</v>
      </c>
      <c r="D9" s="210">
        <v>53912.781999999999</v>
      </c>
      <c r="E9" s="210">
        <v>16648.489000000001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210">
        <v>0</v>
      </c>
      <c r="W9" s="210">
        <v>0</v>
      </c>
      <c r="X9" s="208"/>
      <c r="Y9" s="208"/>
      <c r="Z9" s="208"/>
    </row>
    <row r="10" spans="1:26" s="209" customFormat="1" ht="14.1" customHeight="1" x14ac:dyDescent="0.15">
      <c r="A10" s="209" t="s">
        <v>132</v>
      </c>
      <c r="B10" s="210">
        <v>827273.71799999999</v>
      </c>
      <c r="C10" s="210">
        <v>1427930.328</v>
      </c>
      <c r="D10" s="210">
        <v>1441790.075</v>
      </c>
      <c r="E10" s="210">
        <v>1039208.557</v>
      </c>
      <c r="F10" s="210">
        <v>1999562.1470000001</v>
      </c>
      <c r="G10" s="210">
        <v>1160291.7150000001</v>
      </c>
      <c r="H10" s="210">
        <v>699402.98199999996</v>
      </c>
      <c r="I10" s="210">
        <v>1161160.0160000001</v>
      </c>
      <c r="J10" s="210">
        <v>1246640.365</v>
      </c>
      <c r="K10" s="210">
        <v>1058484.277</v>
      </c>
      <c r="L10" s="210">
        <v>2143879.4180000001</v>
      </c>
      <c r="M10" s="210">
        <v>3026459.8670000001</v>
      </c>
      <c r="N10" s="210">
        <v>3040395.1779999998</v>
      </c>
      <c r="O10" s="210">
        <v>2754053.7829999998</v>
      </c>
      <c r="P10" s="210">
        <v>2628736.4309399999</v>
      </c>
      <c r="Q10" s="210">
        <v>2304117.1454159999</v>
      </c>
      <c r="R10" s="210">
        <v>2422525.820475</v>
      </c>
      <c r="S10" s="210">
        <v>2329683.3295189999</v>
      </c>
      <c r="T10" s="210">
        <v>2625671.4226000002</v>
      </c>
      <c r="U10" s="210">
        <v>3186218.0983210001</v>
      </c>
      <c r="V10" s="210">
        <v>4403442.5890340004</v>
      </c>
      <c r="W10" s="210">
        <v>2829470.0229159999</v>
      </c>
      <c r="X10" s="208"/>
      <c r="Y10" s="208"/>
      <c r="Z10" s="208"/>
    </row>
    <row r="11" spans="1:26" s="209" customFormat="1" ht="14.1" customHeight="1" x14ac:dyDescent="0.15">
      <c r="A11" s="209" t="s">
        <v>134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30749.22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210">
        <v>0</v>
      </c>
      <c r="R11" s="210">
        <v>0</v>
      </c>
      <c r="S11" s="210">
        <v>0</v>
      </c>
      <c r="T11" s="210">
        <v>0</v>
      </c>
      <c r="U11" s="210">
        <v>0</v>
      </c>
      <c r="V11" s="210">
        <v>0</v>
      </c>
      <c r="W11" s="210">
        <v>0</v>
      </c>
      <c r="X11" s="208"/>
      <c r="Y11" s="208"/>
      <c r="Z11" s="208"/>
    </row>
    <row r="12" spans="1:26" s="209" customFormat="1" ht="14.1" customHeight="1" x14ac:dyDescent="0.15">
      <c r="A12" s="279" t="s">
        <v>127</v>
      </c>
      <c r="B12" s="211">
        <v>3170653.0949999997</v>
      </c>
      <c r="C12" s="211">
        <v>4510817.5630000001</v>
      </c>
      <c r="D12" s="211">
        <v>5132803.9790000003</v>
      </c>
      <c r="E12" s="211">
        <v>4537736.37</v>
      </c>
      <c r="F12" s="211">
        <v>6533856.3080000002</v>
      </c>
      <c r="G12" s="211">
        <v>6639659.8990000002</v>
      </c>
      <c r="H12" s="211">
        <v>6754318.1459999997</v>
      </c>
      <c r="I12" s="211">
        <v>7774791.4690000005</v>
      </c>
      <c r="J12" s="211">
        <v>9007862.3959999997</v>
      </c>
      <c r="K12" s="211">
        <v>8623509.9189999998</v>
      </c>
      <c r="L12" s="211">
        <v>9968429.1630000006</v>
      </c>
      <c r="M12" s="211">
        <v>12693081.984000001</v>
      </c>
      <c r="N12" s="211">
        <v>14506703.202999998</v>
      </c>
      <c r="O12" s="211">
        <v>15592556.798999999</v>
      </c>
      <c r="P12" s="211">
        <v>8983781.5945909992</v>
      </c>
      <c r="Q12" s="211">
        <v>8852463.8833380006</v>
      </c>
      <c r="R12" s="211">
        <v>9453565.677871</v>
      </c>
      <c r="S12" s="211">
        <v>9867393.2876929995</v>
      </c>
      <c r="T12" s="211">
        <v>10657259.809153002</v>
      </c>
      <c r="U12" s="211">
        <v>11758527.500055</v>
      </c>
      <c r="V12" s="211">
        <v>13967682.768951999</v>
      </c>
      <c r="W12" s="211">
        <v>12924642.402547</v>
      </c>
      <c r="X12" s="208"/>
      <c r="Y12" s="208"/>
      <c r="Z12" s="208"/>
    </row>
    <row r="13" spans="1:26" s="209" customFormat="1" ht="14.1" customHeight="1" x14ac:dyDescent="0.15">
      <c r="A13" s="209" t="s">
        <v>136</v>
      </c>
      <c r="B13" s="210">
        <v>978993.07400000002</v>
      </c>
      <c r="C13" s="210">
        <v>1283186.534</v>
      </c>
      <c r="D13" s="210">
        <v>1645756.933</v>
      </c>
      <c r="E13" s="210">
        <v>1431679.541</v>
      </c>
      <c r="F13" s="210">
        <v>1839489.34</v>
      </c>
      <c r="G13" s="210">
        <v>1944879.047</v>
      </c>
      <c r="H13" s="210">
        <v>2380830.7599999998</v>
      </c>
      <c r="I13" s="210">
        <v>2429905.1150000002</v>
      </c>
      <c r="J13" s="210">
        <v>2635905.3760000002</v>
      </c>
      <c r="K13" s="210">
        <v>1858230.7250000001</v>
      </c>
      <c r="L13" s="210">
        <v>1988095.1980000001</v>
      </c>
      <c r="M13" s="210">
        <v>2164761.6680000001</v>
      </c>
      <c r="N13" s="210">
        <v>3092780.077</v>
      </c>
      <c r="O13" s="210">
        <v>3243219.4939999999</v>
      </c>
      <c r="P13" s="210">
        <v>890321.98139000009</v>
      </c>
      <c r="Q13" s="210">
        <v>152206.55005399999</v>
      </c>
      <c r="R13" s="210">
        <v>201274.548049</v>
      </c>
      <c r="S13" s="210">
        <v>178956.02812500001</v>
      </c>
      <c r="T13" s="210">
        <v>219812.091051</v>
      </c>
      <c r="U13" s="210">
        <v>236121.44242800001</v>
      </c>
      <c r="V13" s="210">
        <v>244501.26220500001</v>
      </c>
      <c r="W13" s="210">
        <v>262162.60853799997</v>
      </c>
      <c r="X13" s="208"/>
      <c r="Y13" s="208"/>
      <c r="Z13" s="208"/>
    </row>
    <row r="14" spans="1:26" s="209" customFormat="1" ht="14.1" customHeight="1" x14ac:dyDescent="0.15">
      <c r="A14" s="209" t="s">
        <v>128</v>
      </c>
      <c r="B14" s="210">
        <v>804563.14199999999</v>
      </c>
      <c r="C14" s="210">
        <v>1074669.4890000001</v>
      </c>
      <c r="D14" s="210">
        <v>780416.43599999999</v>
      </c>
      <c r="E14" s="210">
        <v>370468.76299999998</v>
      </c>
      <c r="F14" s="210">
        <v>414326.36</v>
      </c>
      <c r="G14" s="210">
        <v>430379.87699999998</v>
      </c>
      <c r="H14" s="210">
        <v>670767.98499999999</v>
      </c>
      <c r="I14" s="210">
        <v>728954.85900000005</v>
      </c>
      <c r="J14" s="210">
        <v>730433.74600000004</v>
      </c>
      <c r="K14" s="210">
        <v>801866.28899999999</v>
      </c>
      <c r="L14" s="210">
        <v>724856.89</v>
      </c>
      <c r="M14" s="210">
        <v>1385263.0819999999</v>
      </c>
      <c r="N14" s="210">
        <v>846069.61899999995</v>
      </c>
      <c r="O14" s="210">
        <v>852689.554</v>
      </c>
      <c r="P14" s="210">
        <v>718874.65300000005</v>
      </c>
      <c r="Q14" s="210">
        <v>486817.18599999999</v>
      </c>
      <c r="R14" s="210">
        <v>247107.94594599999</v>
      </c>
      <c r="S14" s="210">
        <v>384893.86499999999</v>
      </c>
      <c r="T14" s="210">
        <v>233673.79800000001</v>
      </c>
      <c r="U14" s="210">
        <v>307879.23</v>
      </c>
      <c r="V14" s="210">
        <v>577908.09900000005</v>
      </c>
      <c r="W14" s="210">
        <v>238284.51300000001</v>
      </c>
      <c r="X14" s="208"/>
      <c r="Y14" s="208"/>
      <c r="Z14" s="208"/>
    </row>
    <row r="15" spans="1:26" s="209" customFormat="1" ht="14.1" customHeight="1" x14ac:dyDescent="0.15">
      <c r="A15" s="209" t="s">
        <v>129</v>
      </c>
      <c r="B15" s="210">
        <v>1162051.577</v>
      </c>
      <c r="C15" s="210">
        <v>2307406.35</v>
      </c>
      <c r="D15" s="210">
        <v>2562376.6570000001</v>
      </c>
      <c r="E15" s="210">
        <v>3287533.55</v>
      </c>
      <c r="F15" s="210">
        <v>5201402.7640000004</v>
      </c>
      <c r="G15" s="210">
        <v>5054554.07</v>
      </c>
      <c r="H15" s="210">
        <v>4480751.949</v>
      </c>
      <c r="I15" s="210">
        <v>4943879.7539999997</v>
      </c>
      <c r="J15" s="210">
        <v>6303458.6900000004</v>
      </c>
      <c r="K15" s="210">
        <v>5953959.25</v>
      </c>
      <c r="L15" s="210">
        <v>7436951.6699999999</v>
      </c>
      <c r="M15" s="210">
        <v>9739693.9969999995</v>
      </c>
      <c r="N15" s="210">
        <v>10835675.637</v>
      </c>
      <c r="O15" s="210">
        <v>11862075.249</v>
      </c>
      <c r="P15" s="210">
        <v>3588060.7908009999</v>
      </c>
      <c r="Q15" s="210">
        <v>873280.87430200004</v>
      </c>
      <c r="R15" s="210">
        <v>1524979.2378760001</v>
      </c>
      <c r="S15" s="210">
        <v>1146704.607628</v>
      </c>
      <c r="T15" s="210">
        <v>1604573.5014269999</v>
      </c>
      <c r="U15" s="210">
        <v>1915029.920195</v>
      </c>
      <c r="V15" s="210">
        <v>3543542.0924920002</v>
      </c>
      <c r="W15" s="210">
        <v>2282492.5482689999</v>
      </c>
      <c r="X15" s="208"/>
      <c r="Y15" s="208"/>
      <c r="Z15" s="208"/>
    </row>
    <row r="16" spans="1:26" s="209" customFormat="1" ht="14.1" customHeight="1" x14ac:dyDescent="0.15">
      <c r="A16" s="209" t="s">
        <v>130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  <c r="H16" s="210">
        <v>167428.66399999999</v>
      </c>
      <c r="I16" s="210">
        <v>0</v>
      </c>
      <c r="J16" s="210">
        <v>0</v>
      </c>
      <c r="K16" s="210">
        <v>9453.6589999999997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10">
        <v>0</v>
      </c>
      <c r="S16" s="210">
        <v>0</v>
      </c>
      <c r="T16" s="210">
        <v>0</v>
      </c>
      <c r="U16" s="210">
        <v>0</v>
      </c>
      <c r="V16" s="210">
        <v>0</v>
      </c>
      <c r="W16" s="210">
        <v>0</v>
      </c>
      <c r="X16" s="208"/>
      <c r="Y16" s="208"/>
      <c r="Z16" s="208"/>
    </row>
    <row r="17" spans="1:26" s="209" customFormat="1" ht="14.1" customHeight="1" x14ac:dyDescent="0.15">
      <c r="A17" s="280" t="s">
        <v>131</v>
      </c>
      <c r="B17" s="281">
        <v>2945607.7930000001</v>
      </c>
      <c r="C17" s="281">
        <v>4665262.3729999997</v>
      </c>
      <c r="D17" s="281">
        <v>4988550.0260000005</v>
      </c>
      <c r="E17" s="281">
        <v>5089681.8540000003</v>
      </c>
      <c r="F17" s="281">
        <v>7455218.4640000006</v>
      </c>
      <c r="G17" s="281">
        <v>7429812.9940000009</v>
      </c>
      <c r="H17" s="281">
        <v>7699779.358</v>
      </c>
      <c r="I17" s="281">
        <v>8102739.7280000001</v>
      </c>
      <c r="J17" s="281">
        <v>9669797.8120000008</v>
      </c>
      <c r="K17" s="281">
        <v>8623509.9230000004</v>
      </c>
      <c r="L17" s="281">
        <v>10149903.757999999</v>
      </c>
      <c r="M17" s="281">
        <v>13289718.747</v>
      </c>
      <c r="N17" s="281">
        <v>14774525.333000001</v>
      </c>
      <c r="O17" s="281">
        <v>15957984.297</v>
      </c>
      <c r="P17" s="281">
        <v>5197257.4251910001</v>
      </c>
      <c r="Q17" s="281">
        <v>1512304.610356</v>
      </c>
      <c r="R17" s="281">
        <v>1973361.731871</v>
      </c>
      <c r="S17" s="281">
        <v>1710554.5007529999</v>
      </c>
      <c r="T17" s="281">
        <v>2058059.390478</v>
      </c>
      <c r="U17" s="281">
        <v>2459030.592623</v>
      </c>
      <c r="V17" s="281">
        <v>4365951.4536970006</v>
      </c>
      <c r="W17" s="281">
        <v>2782939.6698070001</v>
      </c>
      <c r="X17" s="208"/>
      <c r="Y17" s="208"/>
      <c r="Z17" s="208"/>
    </row>
    <row r="19" spans="1:26" ht="14.1" customHeight="1" x14ac:dyDescent="0.15">
      <c r="A19" s="221" t="s">
        <v>271</v>
      </c>
    </row>
    <row r="20" spans="1:26" ht="14.1" customHeight="1" x14ac:dyDescent="0.15">
      <c r="A20" s="221" t="s">
        <v>270</v>
      </c>
    </row>
  </sheetData>
  <mergeCells count="3">
    <mergeCell ref="B2:W2"/>
    <mergeCell ref="B3:W3"/>
    <mergeCell ref="B4:W4"/>
  </mergeCells>
  <phoneticPr fontId="4" type="noConversion"/>
  <printOptions horizontalCentered="1" verticalCentered="1"/>
  <pageMargins left="0" right="0" top="0" bottom="0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Entidades</vt:lpstr>
      <vt:lpstr>Ingresos Ad Central</vt:lpstr>
      <vt:lpstr>Entidades!Títulos_a_imprimir</vt:lpstr>
      <vt:lpstr>Hoja1!Títulos_a_imprimir</vt:lpstr>
    </vt:vector>
  </TitlesOfParts>
  <Company>Contraloria de Bogota D.C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de Bogota</dc:creator>
  <cp:lastModifiedBy>LUIS ROBERTO ESCOBAR ALVAREZ</cp:lastModifiedBy>
  <cp:lastPrinted>2014-09-09T15:03:34Z</cp:lastPrinted>
  <dcterms:created xsi:type="dcterms:W3CDTF">2004-11-19T16:01:11Z</dcterms:created>
  <dcterms:modified xsi:type="dcterms:W3CDTF">2017-04-25T14:00:45Z</dcterms:modified>
</cp:coreProperties>
</file>